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封面" sheetId="2" r:id="rId1"/>
    <sheet name="政府性基金收支平衡表" sheetId="1" r:id="rId2"/>
    <sheet name="政府性基金收入" sheetId="3" r:id="rId3"/>
    <sheet name="政府性基金支出" sheetId="4" r:id="rId4"/>
  </sheets>
  <externalReferences>
    <externalReference r:id="rId5"/>
  </externalReferences>
  <definedNames>
    <definedName name="_xlnm._FilterDatabase" localSheetId="3" hidden="1">政府性基金支出!$A$3:$AK$21</definedName>
    <definedName name="_Order1" hidden="1">255</definedName>
    <definedName name="_Order2" hidden="1">255</definedName>
    <definedName name="下级指标">[1]单位指标查询!$A$3:$O$240</definedName>
    <definedName name="_xlnm._FilterDatabase" localSheetId="2" hidden="1">政府性基金收入!$A$1:$D$21</definedName>
    <definedName name="_xlnm.Print_Titles" localSheetId="3">政府性基金支出!$1:$4</definedName>
    <definedName name="_xlnm.Print_Area" localSheetId="1">政府性基金收支平衡表!$A$1:$H$11</definedName>
    <definedName name="_xlnm.Print_Area" localSheetId="0">封面!$A$1:$I$27</definedName>
    <definedName name="_xlnm.Print_Area" localSheetId="3">政府性基金支出!$A$1:$E$21</definedName>
  </definedNames>
  <calcPr calcId="144525"/>
</workbook>
</file>

<file path=xl/sharedStrings.xml><?xml version="1.0" encoding="utf-8"?>
<sst xmlns="http://schemas.openxmlformats.org/spreadsheetml/2006/main" count="77" uniqueCount="65">
  <si>
    <r>
      <rPr>
        <sz val="26"/>
        <rFont val="黑体"/>
        <charset val="134"/>
      </rPr>
      <t xml:space="preserve"> 益阳市资阳区2025</t>
    </r>
    <r>
      <rPr>
        <b/>
        <sz val="26"/>
        <rFont val="黑体"/>
        <charset val="134"/>
      </rPr>
      <t xml:space="preserve">年政府性基金预算调整方案（草案） </t>
    </r>
  </si>
  <si>
    <t>益阳市资阳区财政局编制</t>
  </si>
  <si>
    <t>2025年</t>
  </si>
  <si>
    <t>资阳区2025年政府性基金预算收支调整情况</t>
  </si>
  <si>
    <t>单位：万元</t>
  </si>
  <si>
    <t>收              入</t>
  </si>
  <si>
    <t>支               出</t>
  </si>
  <si>
    <t>项      目</t>
  </si>
  <si>
    <t>年初预算</t>
  </si>
  <si>
    <t>调整预算</t>
  </si>
  <si>
    <t>较年初预算
变动情况</t>
  </si>
  <si>
    <t>一、政府性基金收入</t>
  </si>
  <si>
    <t>一、政府性基金支出</t>
  </si>
  <si>
    <t>二、上级专项转移支付</t>
  </si>
  <si>
    <t xml:space="preserve">    其中：专项债券利息</t>
  </si>
  <si>
    <t>三、地方政府专项债务转贷收入（新增债券）</t>
  </si>
  <si>
    <t>二、调出资金一般公共预算</t>
  </si>
  <si>
    <t>四、地方政府专项债务转贷收入（再融资债券）</t>
  </si>
  <si>
    <t>三、地方政府专项债务还本支出</t>
  </si>
  <si>
    <t>五、调入资金</t>
  </si>
  <si>
    <t>四、结转下年</t>
  </si>
  <si>
    <t>六、上年结转</t>
  </si>
  <si>
    <t>政府性基金收入合计</t>
  </si>
  <si>
    <t>政府性基金支出合计</t>
  </si>
  <si>
    <t>资阳区2025年政府性基金预算收入调整情况</t>
  </si>
  <si>
    <t>项             目</t>
  </si>
  <si>
    <t>较年初预算变动情况</t>
  </si>
  <si>
    <t>合计</t>
  </si>
  <si>
    <t>一、国有土地收益基金收入</t>
  </si>
  <si>
    <t>二、农业土地开发资金收入</t>
  </si>
  <si>
    <t>三、国有土地使用权出让收入</t>
  </si>
  <si>
    <t xml:space="preserve">  土地出让价款收入</t>
  </si>
  <si>
    <t xml:space="preserve">  补缴的土地价款</t>
  </si>
  <si>
    <t xml:space="preserve">  缴纳新增建设用地土地有偿使用权</t>
  </si>
  <si>
    <t xml:space="preserve">  划拨土地收入</t>
  </si>
  <si>
    <t xml:space="preserve">  其他土地出让收入</t>
  </si>
  <si>
    <t>四、大中型水库库区基金收入</t>
  </si>
  <si>
    <t>五、彩票公益金收入</t>
  </si>
  <si>
    <t xml:space="preserve">  福利彩票公益金收入</t>
  </si>
  <si>
    <t xml:space="preserve">  体育彩票公益金收入</t>
  </si>
  <si>
    <t>六、城市基础设施配套费收入</t>
  </si>
  <si>
    <t>七、小型水库移民扶助基金收入</t>
  </si>
  <si>
    <t>八、车辆通行费收入</t>
  </si>
  <si>
    <t>九、污水处理费收入</t>
  </si>
  <si>
    <t>十、其他政府性基金收入</t>
  </si>
  <si>
    <t>资阳区2025年政府性基金预算支出调整情况</t>
  </si>
  <si>
    <t>科目代码</t>
  </si>
  <si>
    <t>科目名称</t>
  </si>
  <si>
    <t>政府性基金支出</t>
  </si>
  <si>
    <t>文化体育与传媒支出</t>
  </si>
  <si>
    <t xml:space="preserve">    国家电影事业发展专项资金安排的支出</t>
  </si>
  <si>
    <t xml:space="preserve">    旅游发展基金支出</t>
  </si>
  <si>
    <t>城乡社区支出</t>
  </si>
  <si>
    <t xml:space="preserve">    国有土地使用权出让收入安排的支出</t>
  </si>
  <si>
    <t xml:space="preserve">    城市基础设施配套费安排的支出</t>
  </si>
  <si>
    <t xml:space="preserve">    超长期特别国债安排的支出</t>
  </si>
  <si>
    <t>农林水支出</t>
  </si>
  <si>
    <t xml:space="preserve">    大中型水库移民后期扶持基金支出</t>
  </si>
  <si>
    <t>资源勘探工业信息等支出</t>
  </si>
  <si>
    <t>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</si>
  <si>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</si>
  <si>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</si>
  <si>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</si>
  <si>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债务付息支出</t>
  </si>
  <si>
    <t xml:space="preserve">    地方政府专项债务付息支出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</si>
</sst>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  <numFmt numFmtId="178" formatCode="0.0_);[Red]\(0.0\)"/>
    <numFmt numFmtId="179" formatCode="0_);\(0\)"/>
  </numFmts>
  <fonts count="35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indexed="10"/>
      <name val="宋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36"/>
      <name val="黑体"/>
      <charset val="134"/>
    </font>
    <font>
      <sz val="26"/>
      <name val="黑体"/>
      <charset val="134"/>
    </font>
    <font>
      <b/>
      <sz val="20"/>
      <name val="黑体"/>
      <charset val="134"/>
    </font>
    <font>
      <b/>
      <sz val="12"/>
      <name val="楷体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9" applyFont="1" applyFill="1" applyAlignment="1"/>
    <xf numFmtId="0" fontId="0" fillId="0" borderId="0" xfId="19" applyFill="1" applyAlignment="1"/>
    <xf numFmtId="0" fontId="0" fillId="0" borderId="0" xfId="19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177" fontId="3" fillId="0" borderId="0" xfId="30" applyNumberFormat="1" applyFont="1" applyFill="1" applyAlignment="1">
      <alignment horizontal="center" vertical="center" wrapText="1"/>
    </xf>
    <xf numFmtId="0" fontId="3" fillId="0" borderId="0" xfId="19" applyFont="1" applyFill="1" applyAlignment="1"/>
    <xf numFmtId="0" fontId="2" fillId="0" borderId="0" xfId="19" applyFont="1" applyFill="1" applyAlignment="1">
      <alignment horizontal="center"/>
    </xf>
    <xf numFmtId="177" fontId="2" fillId="0" borderId="0" xfId="30" applyNumberFormat="1" applyFont="1" applyFill="1" applyBorder="1" applyAlignment="1">
      <alignment wrapText="1"/>
    </xf>
    <xf numFmtId="177" fontId="2" fillId="0" borderId="0" xfId="30" applyNumberFormat="1" applyFont="1" applyFill="1" applyBorder="1" applyAlignment="1">
      <alignment horizontal="right" vertical="center"/>
    </xf>
    <xf numFmtId="0" fontId="2" fillId="0" borderId="0" xfId="19" applyFont="1" applyFill="1" applyAlignment="1"/>
    <xf numFmtId="0" fontId="2" fillId="0" borderId="1" xfId="19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19" applyFont="1" applyFill="1" applyBorder="1" applyAlignment="1">
      <alignment horizontal="center" vertical="center"/>
    </xf>
    <xf numFmtId="0" fontId="4" fillId="0" borderId="2" xfId="19" applyNumberFormat="1" applyFont="1" applyFill="1" applyBorder="1" applyAlignment="1" applyProtection="1">
      <alignment horizontal="center" vertical="center" wrapText="1"/>
    </xf>
    <xf numFmtId="176" fontId="4" fillId="0" borderId="2" xfId="5" applyNumberFormat="1" applyFont="1" applyFill="1" applyBorder="1" applyAlignment="1" applyProtection="1">
      <alignment horizontal="right" vertical="center"/>
    </xf>
    <xf numFmtId="0" fontId="4" fillId="0" borderId="2" xfId="19" applyFont="1" applyFill="1" applyBorder="1" applyAlignment="1">
      <alignment horizontal="center" vertical="center"/>
    </xf>
    <xf numFmtId="3" fontId="4" fillId="0" borderId="3" xfId="5" applyNumberFormat="1" applyFont="1" applyFill="1" applyBorder="1" applyAlignment="1" applyProtection="1">
      <alignment vertical="center"/>
    </xf>
    <xf numFmtId="176" fontId="4" fillId="0" borderId="3" xfId="5" applyNumberFormat="1" applyFont="1" applyFill="1" applyBorder="1" applyAlignment="1" applyProtection="1">
      <alignment horizontal="right" vertical="center"/>
    </xf>
    <xf numFmtId="0" fontId="2" fillId="0" borderId="2" xfId="19" applyFont="1" applyFill="1" applyBorder="1" applyAlignment="1">
      <alignment horizontal="center" vertical="center"/>
    </xf>
    <xf numFmtId="3" fontId="2" fillId="0" borderId="2" xfId="5" applyNumberFormat="1" applyFont="1" applyFill="1" applyBorder="1" applyAlignment="1" applyProtection="1">
      <alignment horizontal="left" vertical="center"/>
    </xf>
    <xf numFmtId="176" fontId="2" fillId="0" borderId="3" xfId="5" applyNumberFormat="1" applyFont="1" applyFill="1" applyBorder="1" applyAlignment="1" applyProtection="1">
      <alignment horizontal="right" vertical="center"/>
    </xf>
    <xf numFmtId="176" fontId="2" fillId="0" borderId="2" xfId="5" applyNumberFormat="1" applyFont="1" applyFill="1" applyBorder="1" applyAlignment="1" applyProtection="1">
      <alignment horizontal="right" vertical="center"/>
    </xf>
    <xf numFmtId="176" fontId="2" fillId="0" borderId="2" xfId="19" applyNumberFormat="1" applyFont="1" applyFill="1" applyBorder="1" applyAlignment="1" applyProtection="1">
      <alignment horizontal="right" vertical="center" wrapText="1"/>
    </xf>
    <xf numFmtId="3" fontId="4" fillId="0" borderId="2" xfId="5" applyNumberFormat="1" applyFont="1" applyFill="1" applyBorder="1" applyAlignment="1" applyProtection="1">
      <alignment vertical="center"/>
    </xf>
    <xf numFmtId="3" fontId="2" fillId="0" borderId="2" xfId="5" applyNumberFormat="1" applyFont="1" applyFill="1" applyBorder="1" applyAlignment="1" applyProtection="1">
      <alignment vertical="center"/>
    </xf>
    <xf numFmtId="0" fontId="2" fillId="0" borderId="2" xfId="5" applyFont="1" applyFill="1" applyBorder="1" applyAlignment="1">
      <alignment horizontal="left" vertical="center" wrapText="1"/>
    </xf>
    <xf numFmtId="3" fontId="4" fillId="0" borderId="2" xfId="5" applyNumberFormat="1" applyFont="1" applyFill="1" applyBorder="1" applyAlignment="1" applyProtection="1">
      <alignment horizontal="left" vertical="center"/>
    </xf>
    <xf numFmtId="0" fontId="2" fillId="0" borderId="2" xfId="5" applyFont="1" applyFill="1" applyBorder="1" applyAlignment="1">
      <alignment horizontal="left" vertical="center"/>
    </xf>
    <xf numFmtId="0" fontId="5" fillId="0" borderId="2" xfId="19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left" vertical="center"/>
    </xf>
    <xf numFmtId="176" fontId="5" fillId="0" borderId="2" xfId="19" applyNumberFormat="1" applyFont="1" applyFill="1" applyBorder="1" applyAlignment="1" applyProtection="1">
      <alignment horizontal="right" vertical="center"/>
    </xf>
    <xf numFmtId="0" fontId="5" fillId="0" borderId="0" xfId="19" applyFont="1" applyFill="1" applyAlignment="1"/>
    <xf numFmtId="0" fontId="4" fillId="0" borderId="2" xfId="5" applyFont="1" applyFill="1" applyBorder="1" applyAlignment="1">
      <alignment horizontal="left" vertical="center"/>
    </xf>
    <xf numFmtId="176" fontId="4" fillId="0" borderId="2" xfId="5" applyNumberFormat="1" applyFont="1" applyFill="1" applyBorder="1" applyAlignment="1">
      <alignment horizontal="right" vertical="center"/>
    </xf>
    <xf numFmtId="0" fontId="2" fillId="0" borderId="2" xfId="5" applyFont="1" applyFill="1" applyBorder="1" applyAlignment="1">
      <alignment vertical="center"/>
    </xf>
    <xf numFmtId="176" fontId="2" fillId="0" borderId="2" xfId="5" applyNumberFormat="1" applyFont="1" applyFill="1" applyBorder="1" applyAlignment="1">
      <alignment horizontal="right" vertical="center"/>
    </xf>
    <xf numFmtId="0" fontId="6" fillId="0" borderId="0" xfId="19" applyFont="1" applyFill="1" applyAlignment="1"/>
    <xf numFmtId="0" fontId="1" fillId="0" borderId="0" xfId="5" applyFont="1" applyFill="1" applyAlignment="1">
      <alignment vertical="center"/>
    </xf>
    <xf numFmtId="0" fontId="0" fillId="0" borderId="0" xfId="5" applyFill="1" applyAlignment="1">
      <alignment vertical="center"/>
    </xf>
    <xf numFmtId="0" fontId="0" fillId="0" borderId="0" xfId="5" applyFont="1" applyFill="1" applyAlignment="1">
      <alignment vertical="center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2" xfId="54" applyNumberFormat="1" applyFont="1" applyFill="1" applyBorder="1" applyAlignment="1">
      <alignment horizontal="right" vertical="center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2" fillId="0" borderId="2" xfId="55" applyNumberFormat="1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1" fontId="2" fillId="0" borderId="2" xfId="54" applyNumberFormat="1" applyFont="1" applyFill="1" applyBorder="1" applyAlignment="1" applyProtection="1">
      <alignment vertical="center" wrapText="1"/>
      <protection locked="0"/>
    </xf>
    <xf numFmtId="0" fontId="2" fillId="0" borderId="2" xfId="54" applyFont="1" applyFill="1" applyBorder="1" applyAlignment="1">
      <alignment vertical="center" wrapText="1"/>
    </xf>
    <xf numFmtId="0" fontId="2" fillId="0" borderId="2" xfId="54" applyFont="1" applyFill="1" applyBorder="1" applyAlignment="1">
      <alignment horizontal="right" vertical="center" wrapText="1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right"/>
    </xf>
    <xf numFmtId="0" fontId="4" fillId="0" borderId="2" xfId="43" applyFont="1" applyFill="1" applyBorder="1" applyAlignment="1">
      <alignment horizontal="center" vertical="center"/>
    </xf>
    <xf numFmtId="176" fontId="4" fillId="0" borderId="2" xfId="54" applyNumberFormat="1" applyFont="1" applyFill="1" applyBorder="1" applyAlignment="1">
      <alignment horizontal="right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79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57" fontId="0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0 11" xfId="19"/>
    <cellStyle name="解释性文本" xfId="20" builtinId="53"/>
    <cellStyle name="标题 1" xfId="21" builtinId="16"/>
    <cellStyle name="标题 2" xfId="22" builtinId="17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预算执行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_长沙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09年决算参阅资料(常委会定)" xfId="54"/>
    <cellStyle name="常规_Book1_2015年预算市级支出和平衡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915;&#31639;\2011&#24180;&#39044;&#31639;&#25351;&#26631;&#24080;(12.1.19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0"/>
  <sheetViews>
    <sheetView view="pageBreakPreview" zoomScaleNormal="100" workbookViewId="0">
      <selection activeCell="B21" sqref="B21"/>
    </sheetView>
  </sheetViews>
  <sheetFormatPr defaultColWidth="9" defaultRowHeight="14.25"/>
  <cols>
    <col min="1" max="1" width="7.125" style="71" customWidth="1"/>
    <col min="2" max="4" width="9" style="71"/>
    <col min="5" max="6" width="15.75" style="71"/>
    <col min="7" max="7" width="9" style="71"/>
    <col min="8" max="8" width="48.5" style="71" customWidth="1"/>
    <col min="9" max="9" width="7.5" style="71" customWidth="1"/>
    <col min="10" max="16384" width="9" style="71"/>
  </cols>
  <sheetData>
    <row r="2" spans="9:10">
      <c r="I2" s="77"/>
      <c r="J2" s="78"/>
    </row>
    <row r="3" spans="9:10">
      <c r="I3" s="77"/>
      <c r="J3" s="79"/>
    </row>
    <row r="6" ht="46.5" spans="5:5">
      <c r="E6" s="72"/>
    </row>
    <row r="9" ht="33.75" customHeight="1" spans="2:8">
      <c r="B9" s="73" t="s">
        <v>0</v>
      </c>
      <c r="C9" s="73"/>
      <c r="D9" s="73"/>
      <c r="E9" s="73"/>
      <c r="F9" s="73"/>
      <c r="G9" s="73"/>
      <c r="H9" s="73"/>
    </row>
    <row r="11" ht="25.5" spans="5:5">
      <c r="E11" s="74"/>
    </row>
    <row r="19" spans="2:8">
      <c r="B19" s="75" t="s">
        <v>1</v>
      </c>
      <c r="C19" s="75"/>
      <c r="D19" s="75"/>
      <c r="E19" s="75"/>
      <c r="F19" s="75"/>
      <c r="G19" s="75"/>
      <c r="H19" s="75"/>
    </row>
    <row r="20" spans="2:8">
      <c r="B20" s="76" t="s">
        <v>2</v>
      </c>
      <c r="C20" s="76"/>
      <c r="D20" s="76"/>
      <c r="E20" s="76"/>
      <c r="F20" s="76"/>
      <c r="G20" s="76"/>
      <c r="H20" s="76"/>
    </row>
  </sheetData>
  <mergeCells count="4">
    <mergeCell ref="B9:H9"/>
    <mergeCell ref="B19:H19"/>
    <mergeCell ref="B20:H20"/>
    <mergeCell ref="J2:J3"/>
  </mergeCells>
  <printOptions horizontalCentered="1"/>
  <pageMargins left="0.590277777777778" right="0.590277777777778" top="0.984027777777778" bottom="0.984027777777778" header="0.511805555555556" footer="0.511805555555556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J14" sqref="J14"/>
    </sheetView>
  </sheetViews>
  <sheetFormatPr defaultColWidth="9" defaultRowHeight="14.25"/>
  <cols>
    <col min="1" max="1" width="33.5" style="5" customWidth="1"/>
    <col min="2" max="4" width="9.625" style="5" customWidth="1"/>
    <col min="5" max="5" width="33.75" style="5" customWidth="1"/>
    <col min="6" max="8" width="9.625" style="5" customWidth="1"/>
    <col min="9" max="10" width="9" style="5"/>
    <col min="11" max="11" width="16.25" style="5" customWidth="1"/>
    <col min="12" max="22" width="9" style="5"/>
    <col min="23" max="35" width="9" style="6"/>
  </cols>
  <sheetData>
    <row r="1" s="54" customFormat="1" ht="27" customHeight="1" spans="1:35">
      <c r="A1" s="56" t="s">
        <v>3</v>
      </c>
      <c r="B1" s="56"/>
      <c r="C1" s="56"/>
      <c r="D1" s="56"/>
      <c r="E1" s="56"/>
      <c r="F1" s="56"/>
      <c r="G1" s="56"/>
      <c r="H1" s="5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="55" customFormat="1" ht="15" customHeight="1" spans="1:35">
      <c r="A2" s="57"/>
      <c r="B2" s="58"/>
      <c r="C2" s="58"/>
      <c r="D2" s="58"/>
      <c r="E2" s="57"/>
      <c r="F2" s="57"/>
      <c r="G2" s="57"/>
      <c r="H2" s="59" t="s">
        <v>4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="55" customFormat="1" ht="35" customHeight="1" spans="1:35">
      <c r="A3" s="60" t="s">
        <v>5</v>
      </c>
      <c r="B3" s="60"/>
      <c r="C3" s="60"/>
      <c r="D3" s="60"/>
      <c r="E3" s="60" t="s">
        <v>6</v>
      </c>
      <c r="F3" s="60"/>
      <c r="G3" s="60"/>
      <c r="H3" s="6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="55" customFormat="1" ht="35" customHeight="1" spans="1:35">
      <c r="A4" s="61" t="s">
        <v>7</v>
      </c>
      <c r="B4" s="15" t="s">
        <v>8</v>
      </c>
      <c r="C4" s="15" t="s">
        <v>9</v>
      </c>
      <c r="D4" s="15" t="s">
        <v>10</v>
      </c>
      <c r="E4" s="61" t="s">
        <v>7</v>
      </c>
      <c r="F4" s="15" t="s">
        <v>8</v>
      </c>
      <c r="G4" s="15" t="s">
        <v>9</v>
      </c>
      <c r="H4" s="15" t="s">
        <v>10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="55" customFormat="1" ht="35" customHeight="1" spans="1:35">
      <c r="A5" s="62" t="s">
        <v>11</v>
      </c>
      <c r="B5" s="53">
        <v>24492.2</v>
      </c>
      <c r="C5" s="53">
        <v>28417</v>
      </c>
      <c r="D5" s="53">
        <f t="shared" ref="D5:D8" si="0">C5-B5</f>
        <v>3924.8</v>
      </c>
      <c r="E5" s="63" t="s">
        <v>12</v>
      </c>
      <c r="F5" s="53">
        <v>51862.61</v>
      </c>
      <c r="G5" s="64">
        <v>99865</v>
      </c>
      <c r="H5" s="53">
        <f t="shared" ref="H5:H9" si="1">G5-F5</f>
        <v>48002.39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="55" customFormat="1" ht="35" customHeight="1" spans="1:35">
      <c r="A6" s="63" t="s">
        <v>13</v>
      </c>
      <c r="B6" s="53">
        <v>32078.41</v>
      </c>
      <c r="C6" s="53">
        <v>20322</v>
      </c>
      <c r="D6" s="53">
        <f t="shared" si="0"/>
        <v>-11756.41</v>
      </c>
      <c r="E6" s="63" t="s">
        <v>14</v>
      </c>
      <c r="F6" s="64">
        <v>9611</v>
      </c>
      <c r="G6" s="53">
        <v>9226</v>
      </c>
      <c r="H6" s="53">
        <f t="shared" si="1"/>
        <v>-385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</row>
    <row r="7" s="55" customFormat="1" ht="35" customHeight="1" spans="1:35">
      <c r="A7" s="63" t="s">
        <v>15</v>
      </c>
      <c r="B7" s="53"/>
      <c r="C7" s="53">
        <v>41900</v>
      </c>
      <c r="D7" s="53">
        <f t="shared" si="0"/>
        <v>41900</v>
      </c>
      <c r="E7" s="63" t="s">
        <v>16</v>
      </c>
      <c r="F7" s="64"/>
      <c r="G7" s="64">
        <v>140</v>
      </c>
      <c r="H7" s="53">
        <f t="shared" si="1"/>
        <v>140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</row>
    <row r="8" s="55" customFormat="1" ht="35" customHeight="1" spans="1:35">
      <c r="A8" s="63" t="s">
        <v>17</v>
      </c>
      <c r="B8" s="53"/>
      <c r="C8" s="53">
        <v>19700</v>
      </c>
      <c r="D8" s="53">
        <f t="shared" si="0"/>
        <v>19700</v>
      </c>
      <c r="E8" s="63" t="s">
        <v>18</v>
      </c>
      <c r="F8" s="64">
        <v>4708</v>
      </c>
      <c r="G8" s="53">
        <v>24409</v>
      </c>
      <c r="H8" s="53">
        <f t="shared" si="1"/>
        <v>19701</v>
      </c>
      <c r="I8" s="57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  <row r="9" s="55" customFormat="1" ht="35" customHeight="1" spans="1:35">
      <c r="A9" s="63" t="s">
        <v>19</v>
      </c>
      <c r="B9" s="53"/>
      <c r="C9" s="53"/>
      <c r="D9" s="53"/>
      <c r="E9" s="63" t="s">
        <v>20</v>
      </c>
      <c r="F9" s="64"/>
      <c r="G9" s="53">
        <f>C11-G5-G7-G8</f>
        <v>20705</v>
      </c>
      <c r="H9" s="53">
        <f t="shared" si="1"/>
        <v>20705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</row>
    <row r="10" s="55" customFormat="1" ht="35" customHeight="1" spans="1:35">
      <c r="A10" s="63" t="s">
        <v>21</v>
      </c>
      <c r="B10" s="53"/>
      <c r="C10" s="53">
        <v>34780</v>
      </c>
      <c r="D10" s="53">
        <f>C10-B10</f>
        <v>34780</v>
      </c>
      <c r="E10" s="65"/>
      <c r="F10" s="66"/>
      <c r="G10" s="66"/>
      <c r="H10" s="53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</row>
    <row r="11" s="55" customFormat="1" ht="35" customHeight="1" spans="1:35">
      <c r="A11" s="67" t="s">
        <v>22</v>
      </c>
      <c r="B11" s="68">
        <f>B5+B6+B7+B8+B9+B10</f>
        <v>56570.61</v>
      </c>
      <c r="C11" s="68">
        <f>SUM(C5:C10)</f>
        <v>145119</v>
      </c>
      <c r="D11" s="68">
        <f>C11-B11</f>
        <v>88548.39</v>
      </c>
      <c r="E11" s="67" t="s">
        <v>23</v>
      </c>
      <c r="F11" s="68">
        <f>F5+F7+F8+F9</f>
        <v>56570.61</v>
      </c>
      <c r="G11" s="68">
        <f>G5+G7+G8+G9</f>
        <v>145119</v>
      </c>
      <c r="H11" s="68">
        <f>H5+H7+H8+H9</f>
        <v>88548.39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</row>
  </sheetData>
  <mergeCells count="3">
    <mergeCell ref="A1:H1"/>
    <mergeCell ref="A3:D3"/>
    <mergeCell ref="E3:H3"/>
  </mergeCells>
  <printOptions horizontalCentered="1"/>
  <pageMargins left="0.629861111111111" right="0.590277777777778" top="0.984027777777778" bottom="0.786805555555556" header="0.511805555555556" footer="0.393055555555556"/>
  <pageSetup paperSize="9" orientation="landscape" blackAndWhite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1"/>
  <sheetViews>
    <sheetView workbookViewId="0">
      <selection activeCell="F19" sqref="F19"/>
    </sheetView>
  </sheetViews>
  <sheetFormatPr defaultColWidth="9" defaultRowHeight="14.25"/>
  <cols>
    <col min="1" max="1" width="59.125" style="5" customWidth="1"/>
    <col min="2" max="3" width="21.875" style="5" customWidth="1"/>
    <col min="4" max="4" width="21.875" style="4" customWidth="1"/>
    <col min="5" max="22" width="9" style="5"/>
    <col min="23" max="37" width="9" style="6"/>
  </cols>
  <sheetData>
    <row r="1" s="41" customFormat="1" ht="27" customHeight="1" spans="1:10">
      <c r="A1" s="44" t="s">
        <v>24</v>
      </c>
      <c r="B1" s="44"/>
      <c r="C1" s="44"/>
      <c r="D1" s="44"/>
      <c r="E1" s="45"/>
      <c r="F1" s="45"/>
      <c r="G1" s="45"/>
      <c r="H1" s="45"/>
      <c r="I1" s="45"/>
      <c r="J1" s="45"/>
    </row>
    <row r="2" s="42" customFormat="1" ht="15" customHeight="1" spans="1:37">
      <c r="A2" s="46"/>
      <c r="B2" s="46"/>
      <c r="C2" s="46"/>
      <c r="D2" s="47" t="s">
        <v>4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="43" customFormat="1" ht="21.5" customHeight="1" spans="1:37">
      <c r="A3" s="48" t="s">
        <v>25</v>
      </c>
      <c r="B3" s="15" t="s">
        <v>8</v>
      </c>
      <c r="C3" s="15" t="s">
        <v>9</v>
      </c>
      <c r="D3" s="15" t="s">
        <v>26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="42" customFormat="1" ht="21.5" customHeight="1" spans="1:37">
      <c r="A4" s="49" t="s">
        <v>27</v>
      </c>
      <c r="B4" s="50">
        <f>B5+B6+B7+B13+B14+B17+B18+B19+B20+B21</f>
        <v>24492</v>
      </c>
      <c r="C4" s="50">
        <f>C5+C6+C7+C13+C14+C17+C18+C19+C20+C21</f>
        <v>28417</v>
      </c>
      <c r="D4" s="50">
        <f t="shared" ref="D4:D8" si="0">C4-B4</f>
        <v>3925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="42" customFormat="1" ht="21.5" customHeight="1" spans="1:37">
      <c r="A5" s="51" t="s">
        <v>28</v>
      </c>
      <c r="B5" s="52"/>
      <c r="C5" s="52"/>
      <c r="D5" s="52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="42" customFormat="1" ht="21.5" customHeight="1" spans="1:37">
      <c r="A6" s="51" t="s">
        <v>29</v>
      </c>
      <c r="B6" s="52"/>
      <c r="C6" s="52"/>
      <c r="D6" s="52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="42" customFormat="1" ht="21.5" customHeight="1" spans="1:37">
      <c r="A7" s="51" t="s">
        <v>30</v>
      </c>
      <c r="B7" s="52">
        <f>SUM(B8:B12)</f>
        <v>14319</v>
      </c>
      <c r="C7" s="52">
        <f>SUM(C8:C12)</f>
        <v>145</v>
      </c>
      <c r="D7" s="52">
        <f t="shared" si="0"/>
        <v>-14174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="42" customFormat="1" ht="21.5" customHeight="1" spans="1:37">
      <c r="A8" s="51" t="s">
        <v>31</v>
      </c>
      <c r="B8" s="53">
        <v>14319</v>
      </c>
      <c r="C8" s="53">
        <v>145</v>
      </c>
      <c r="D8" s="52">
        <f t="shared" si="0"/>
        <v>-14174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="42" customFormat="1" ht="21.5" customHeight="1" spans="1:37">
      <c r="A9" s="51" t="s">
        <v>32</v>
      </c>
      <c r="B9" s="52"/>
      <c r="C9" s="52"/>
      <c r="D9" s="52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="42" customFormat="1" ht="21.5" customHeight="1" spans="1:37">
      <c r="A10" s="51" t="s">
        <v>33</v>
      </c>
      <c r="B10" s="52"/>
      <c r="C10" s="52"/>
      <c r="D10" s="5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="42" customFormat="1" ht="21.5" customHeight="1" spans="1:37">
      <c r="A11" s="51" t="s">
        <v>34</v>
      </c>
      <c r="B11" s="52"/>
      <c r="C11" s="52"/>
      <c r="D11" s="52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="42" customFormat="1" ht="21.5" customHeight="1" spans="1:37">
      <c r="A12" s="51" t="s">
        <v>35</v>
      </c>
      <c r="B12" s="52"/>
      <c r="C12" s="52"/>
      <c r="D12" s="52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="42" customFormat="1" ht="21.5" customHeight="1" spans="1:37">
      <c r="A13" s="51" t="s">
        <v>36</v>
      </c>
      <c r="B13" s="52"/>
      <c r="C13" s="52"/>
      <c r="D13" s="52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="42" customFormat="1" ht="21.5" customHeight="1" spans="1:37">
      <c r="A14" s="51" t="s">
        <v>37</v>
      </c>
      <c r="B14" s="52"/>
      <c r="C14" s="52"/>
      <c r="D14" s="52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="42" customFormat="1" ht="21.5" customHeight="1" spans="1:37">
      <c r="A15" s="51" t="s">
        <v>38</v>
      </c>
      <c r="B15" s="52"/>
      <c r="C15" s="52"/>
      <c r="D15" s="52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="42" customFormat="1" ht="21.5" customHeight="1" spans="1:37">
      <c r="A16" s="51" t="s">
        <v>39</v>
      </c>
      <c r="B16" s="52"/>
      <c r="C16" s="52"/>
      <c r="D16" s="52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="42" customFormat="1" ht="21.5" customHeight="1" spans="1:37">
      <c r="A17" s="51" t="s">
        <v>40</v>
      </c>
      <c r="B17" s="52">
        <v>65</v>
      </c>
      <c r="C17" s="52">
        <v>371</v>
      </c>
      <c r="D17" s="52">
        <f>C17-B17</f>
        <v>306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="42" customFormat="1" ht="21.5" customHeight="1" spans="1:37">
      <c r="A18" s="51" t="s">
        <v>41</v>
      </c>
      <c r="B18" s="52"/>
      <c r="C18" s="52"/>
      <c r="D18" s="5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="42" customFormat="1" ht="21.5" customHeight="1" spans="1:37">
      <c r="A19" s="51" t="s">
        <v>42</v>
      </c>
      <c r="B19" s="52"/>
      <c r="C19" s="52"/>
      <c r="D19" s="52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="42" customFormat="1" ht="21.5" customHeight="1" spans="1:37">
      <c r="A20" s="51" t="s">
        <v>43</v>
      </c>
      <c r="B20" s="52"/>
      <c r="C20" s="52"/>
      <c r="D20" s="52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="42" customFormat="1" ht="21.5" customHeight="1" spans="1:37">
      <c r="A21" s="51" t="s">
        <v>44</v>
      </c>
      <c r="B21" s="53">
        <v>10108</v>
      </c>
      <c r="C21" s="52">
        <v>27901</v>
      </c>
      <c r="D21" s="52">
        <f>C21-B21</f>
        <v>17793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</sheetData>
  <mergeCells count="1">
    <mergeCell ref="A1:D1"/>
  </mergeCells>
  <printOptions horizontalCentered="1"/>
  <pageMargins left="0.629861111111111" right="0.590277777777778" top="0.984027777777778" bottom="0.786805555555556" header="0.511805555555556" footer="0.393055555555556"/>
  <pageSetup paperSize="9" orientation="landscape" blackAndWhite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1"/>
  <sheetViews>
    <sheetView tabSelected="1" view="pageBreakPreview" zoomScaleNormal="100" workbookViewId="0">
      <selection activeCell="D17" sqref="D17"/>
    </sheetView>
  </sheetViews>
  <sheetFormatPr defaultColWidth="9" defaultRowHeight="14.25"/>
  <cols>
    <col min="1" max="1" width="13.5833333333333" style="4" customWidth="1"/>
    <col min="2" max="2" width="56" style="5" customWidth="1"/>
    <col min="3" max="5" width="18.625" style="5" customWidth="1"/>
    <col min="6" max="22" width="9" style="5"/>
    <col min="23" max="37" width="9" style="6"/>
  </cols>
  <sheetData>
    <row r="1" s="1" customFormat="1" ht="27" customHeight="1" spans="1:10">
      <c r="A1" s="7" t="s">
        <v>45</v>
      </c>
      <c r="B1" s="7"/>
      <c r="C1" s="7"/>
      <c r="D1" s="7"/>
      <c r="E1" s="7"/>
      <c r="F1" s="8"/>
      <c r="G1" s="8"/>
      <c r="H1" s="8"/>
      <c r="I1" s="8"/>
      <c r="J1" s="8"/>
    </row>
    <row r="2" s="2" customFormat="1" ht="15" customHeight="1" spans="1:37">
      <c r="A2" s="9"/>
      <c r="B2" s="10"/>
      <c r="C2" s="10"/>
      <c r="D2" s="10"/>
      <c r="E2" s="11" t="s">
        <v>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="3" customFormat="1" ht="24" customHeight="1" spans="1:37">
      <c r="A3" s="13" t="s">
        <v>46</v>
      </c>
      <c r="B3" s="14" t="s">
        <v>47</v>
      </c>
      <c r="C3" s="15" t="s">
        <v>8</v>
      </c>
      <c r="D3" s="15" t="s">
        <v>9</v>
      </c>
      <c r="E3" s="15" t="s">
        <v>26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="3" customFormat="1" ht="24" customHeight="1" spans="1:37">
      <c r="A4" s="16"/>
      <c r="B4" s="17" t="s">
        <v>48</v>
      </c>
      <c r="C4" s="18">
        <f>C5+C8+C12+C16+C20</f>
        <v>51863</v>
      </c>
      <c r="D4" s="18">
        <f>D5+D8+D12+D14+D16+D20</f>
        <v>99865</v>
      </c>
      <c r="E4" s="18">
        <f>D4-C4</f>
        <v>48002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="2" customFormat="1" ht="24" customHeight="1" spans="1:37">
      <c r="A5" s="19">
        <v>207</v>
      </c>
      <c r="B5" s="20" t="s">
        <v>49</v>
      </c>
      <c r="C5" s="21">
        <f>C6</f>
        <v>1</v>
      </c>
      <c r="D5" s="21">
        <f>D6+D7</f>
        <v>68</v>
      </c>
      <c r="E5" s="18">
        <f>D5-C5</f>
        <v>67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="2" customFormat="1" ht="24" customHeight="1" spans="1:37">
      <c r="A6" s="22">
        <v>20707</v>
      </c>
      <c r="B6" s="23" t="s">
        <v>50</v>
      </c>
      <c r="C6" s="24">
        <v>1</v>
      </c>
      <c r="D6" s="25">
        <v>3</v>
      </c>
      <c r="E6" s="24">
        <f>D6-C6</f>
        <v>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="2" customFormat="1" ht="24" customHeight="1" spans="1:37">
      <c r="A7" s="22">
        <v>20709</v>
      </c>
      <c r="B7" s="23" t="s">
        <v>51</v>
      </c>
      <c r="C7" s="24"/>
      <c r="D7" s="24">
        <v>65</v>
      </c>
      <c r="E7" s="2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="2" customFormat="1" ht="24" customHeight="1" spans="1:37">
      <c r="A8" s="19">
        <v>212</v>
      </c>
      <c r="B8" s="27" t="s">
        <v>52</v>
      </c>
      <c r="C8" s="18">
        <f>SUM(C9:C11)</f>
        <v>31304</v>
      </c>
      <c r="D8" s="18">
        <f>SUM(D9:D11)</f>
        <v>16030</v>
      </c>
      <c r="E8" s="18">
        <f>D8-C8</f>
        <v>-15274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="2" customFormat="1" ht="24" customHeight="1" spans="1:37">
      <c r="A9" s="22">
        <v>21208</v>
      </c>
      <c r="B9" s="28" t="s">
        <v>53</v>
      </c>
      <c r="C9" s="24">
        <v>31035</v>
      </c>
      <c r="D9" s="25">
        <v>8100</v>
      </c>
      <c r="E9" s="24">
        <f>D9-C9</f>
        <v>-22935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="2" customFormat="1" ht="24" customHeight="1" spans="1:37">
      <c r="A10" s="22">
        <v>21213</v>
      </c>
      <c r="B10" s="28" t="s">
        <v>54</v>
      </c>
      <c r="C10" s="24">
        <v>269</v>
      </c>
      <c r="D10" s="25">
        <v>351</v>
      </c>
      <c r="E10" s="24">
        <f>D10-C10</f>
        <v>82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="2" customFormat="1" ht="24" customHeight="1" spans="1:37">
      <c r="A11" s="22">
        <v>21298</v>
      </c>
      <c r="B11" s="29" t="s">
        <v>55</v>
      </c>
      <c r="C11" s="21"/>
      <c r="D11" s="24">
        <v>7579</v>
      </c>
      <c r="E11" s="24">
        <f>D11-C11</f>
        <v>7579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="2" customFormat="1" ht="24" customHeight="1" spans="1:37">
      <c r="A12" s="19">
        <v>213</v>
      </c>
      <c r="B12" s="27" t="s">
        <v>56</v>
      </c>
      <c r="C12" s="18">
        <f>C13</f>
        <v>452</v>
      </c>
      <c r="D12" s="18">
        <f>D13</f>
        <v>626</v>
      </c>
      <c r="E12" s="18">
        <f>E13</f>
        <v>174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="2" customFormat="1" ht="24" customHeight="1" spans="1:37">
      <c r="A13" s="22">
        <v>21372</v>
      </c>
      <c r="B13" s="29" t="s">
        <v>57</v>
      </c>
      <c r="C13" s="24">
        <v>452</v>
      </c>
      <c r="D13" s="25">
        <v>626</v>
      </c>
      <c r="E13" s="24">
        <f>D13-C13</f>
        <v>174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="2" customFormat="1" ht="24" customHeight="1" spans="1:37">
      <c r="A14" s="19">
        <v>215</v>
      </c>
      <c r="B14" s="27" t="s">
        <v>58</v>
      </c>
      <c r="C14" s="18">
        <f>C15</f>
        <v>0</v>
      </c>
      <c r="D14" s="18">
        <f>D15</f>
        <v>3040</v>
      </c>
      <c r="E14" s="18">
        <f>D14-C14</f>
        <v>3040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="2" customFormat="1" ht="24" customHeight="1" spans="1:37">
      <c r="A15" s="22">
        <v>21598</v>
      </c>
      <c r="B15" s="29" t="s">
        <v>55</v>
      </c>
      <c r="C15" s="24"/>
      <c r="D15" s="25">
        <f>3040</f>
        <v>3040</v>
      </c>
      <c r="E15" s="24">
        <f>D15-C15</f>
        <v>3040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="2" customFormat="1" ht="24" customHeight="1" spans="1:37">
      <c r="A16" s="19">
        <v>229</v>
      </c>
      <c r="B16" s="30" t="s">
        <v>59</v>
      </c>
      <c r="C16" s="18">
        <f>C17+C18+C19</f>
        <v>10495</v>
      </c>
      <c r="D16" s="18">
        <f>D17+D18+D19</f>
        <v>70875</v>
      </c>
      <c r="E16" s="18">
        <f>E17+E18+E19</f>
        <v>60380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="2" customFormat="1" ht="24" customHeight="1" spans="1:37">
      <c r="A17" s="22">
        <v>22904</v>
      </c>
      <c r="B17" s="31" t="s">
        <v>60</v>
      </c>
      <c r="C17" s="25">
        <v>10109</v>
      </c>
      <c r="D17" s="25">
        <v>70317</v>
      </c>
      <c r="E17" s="24">
        <f>D17-C17</f>
        <v>60208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="2" customFormat="1" ht="24.2" customHeight="1" spans="1:22">
      <c r="A18" s="32">
        <v>22908</v>
      </c>
      <c r="B18" s="33" t="s">
        <v>61</v>
      </c>
      <c r="C18" s="34"/>
      <c r="D18" s="25">
        <v>115</v>
      </c>
      <c r="E18" s="24">
        <f>D18-C18</f>
        <v>115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="2" customFormat="1" ht="24" customHeight="1" spans="1:37">
      <c r="A19" s="22">
        <v>22960</v>
      </c>
      <c r="B19" s="31" t="s">
        <v>62</v>
      </c>
      <c r="C19" s="25">
        <v>386</v>
      </c>
      <c r="D19" s="25">
        <f>443</f>
        <v>443</v>
      </c>
      <c r="E19" s="24">
        <f>D19-C19</f>
        <v>57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="2" customFormat="1" ht="24" customHeight="1" spans="1:37">
      <c r="A20" s="19">
        <v>232</v>
      </c>
      <c r="B20" s="36" t="s">
        <v>63</v>
      </c>
      <c r="C20" s="37">
        <f>SUM(C21)</f>
        <v>9611</v>
      </c>
      <c r="D20" s="37">
        <f>SUM(D21)</f>
        <v>9226</v>
      </c>
      <c r="E20" s="18">
        <f>D20-C20</f>
        <v>-385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="2" customFormat="1" ht="24" customHeight="1" spans="1:37">
      <c r="A21" s="22">
        <v>23204</v>
      </c>
      <c r="B21" s="38" t="s">
        <v>64</v>
      </c>
      <c r="C21" s="24">
        <v>9611</v>
      </c>
      <c r="D21" s="39">
        <v>9226</v>
      </c>
      <c r="E21" s="24">
        <f>D21-C21</f>
        <v>-385</v>
      </c>
      <c r="F21" s="12"/>
      <c r="G21" s="12"/>
      <c r="H21" s="4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</sheetData>
  <autoFilter ref="A3:AK21">
    <extLst/>
  </autoFilter>
  <mergeCells count="2">
    <mergeCell ref="A1:E1"/>
    <mergeCell ref="A3:A4"/>
  </mergeCells>
  <printOptions horizontalCentered="1"/>
  <pageMargins left="0.629861111111111" right="0.590277777777778" top="0.984027777777778" bottom="0.786805555555556" header="0.511805555555556" footer="0.393055555555556"/>
  <pageSetup paperSize="9" scale="96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政府性基金收支平衡表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2024-09-13T00:49:00Z</dcterms:created>
  <dcterms:modified xsi:type="dcterms:W3CDTF">2026-01-08T07:03:21Z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F42B21AAB44A41CCB90A9A3D8A2B2EE4_12</vt:lpwstr>
  </property>
</Properties>
</file>