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税收返还和转移支付表" sheetId="15" r:id="rId1"/>
    <sheet name="税收 (2)" sheetId="4" state="hidden" r:id="rId2"/>
    <sheet name="税收" sheetId="5" state="hidden" r:id="rId3"/>
    <sheet name="专项转移支付支出" sheetId="6" state="hidden" r:id="rId4"/>
    <sheet name="支出分项明细表" sheetId="7" state="hidden" r:id="rId5"/>
  </sheets>
  <definedNames>
    <definedName name="_xlnm._FilterDatabase" localSheetId="4" hidden="1">支出分项明细表!$A$9:$L$127</definedName>
    <definedName name="_xlnm._FilterDatabase" localSheetId="3" hidden="1">专项转移支付支出!$A$3:$F$25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Area" localSheetId="0">一般公共预算税收返还和转移支付表!$A$1:$B$22</definedName>
  </definedNames>
  <calcPr calcId="144525"/>
</workbook>
</file>

<file path=xl/sharedStrings.xml><?xml version="1.0" encoding="utf-8"?>
<sst xmlns="http://schemas.openxmlformats.org/spreadsheetml/2006/main" count="372" uniqueCount="272">
  <si>
    <t>资阳区2025年一般公共预算税收返还和转移支付表</t>
  </si>
  <si>
    <t>收              入</t>
  </si>
  <si>
    <t>项               目</t>
  </si>
  <si>
    <t>2025年预算</t>
  </si>
  <si>
    <t>二、上级补助收入</t>
  </si>
  <si>
    <t xml:space="preserve">   1、返还性收入</t>
  </si>
  <si>
    <t xml:space="preserve">        消费税和增值税税收返还</t>
  </si>
  <si>
    <t xml:space="preserve">        所得税基数返还</t>
  </si>
  <si>
    <t xml:space="preserve">        其他税收返还</t>
  </si>
  <si>
    <t xml:space="preserve">   2、一般性转移支付收入</t>
  </si>
  <si>
    <t xml:space="preserve">        均衡性转移支付补助</t>
  </si>
  <si>
    <t xml:space="preserve">        县级基本财力保障机制奖补资金</t>
  </si>
  <si>
    <t xml:space="preserve">        调整工资转移支付补助收入</t>
  </si>
  <si>
    <t xml:space="preserve">        农村税费改革补助收入</t>
  </si>
  <si>
    <t xml:space="preserve">        结算补助收入</t>
  </si>
  <si>
    <t xml:space="preserve">        农村综合改革转移支付收入</t>
  </si>
  <si>
    <t xml:space="preserve">        其他一般性转移支付收入</t>
  </si>
  <si>
    <t xml:space="preserve">        市对区补助收入</t>
  </si>
  <si>
    <t xml:space="preserve">        财力性转移支付增量</t>
  </si>
  <si>
    <t xml:space="preserve">        专项用途一般性转移支付</t>
  </si>
  <si>
    <t xml:space="preserve">   3、专项转移支付收入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</si>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</sst>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rgb="FF006100"/>
      <name val="宋体"/>
      <charset val="134"/>
      <scheme val="minor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6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3" borderId="9" applyNumberFormat="0" applyFont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18" borderId="12" applyNumberFormat="0" applyAlignment="0" applyProtection="0">
      <alignment vertical="center"/>
    </xf>
    <xf numFmtId="0" fontId="35" fillId="1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20" borderId="13" applyNumberForma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3" fillId="0" borderId="0"/>
    <xf numFmtId="0" fontId="24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9" fillId="3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7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3" fillId="0" borderId="0"/>
    <xf numFmtId="0" fontId="17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4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42" fillId="0" borderId="17" applyNumberFormat="0" applyFill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47" fillId="4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49" fillId="50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7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7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7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2" borderId="0" applyNumberFormat="0" applyBorder="0" applyAlignment="0" applyProtection="0">
      <alignment vertical="center"/>
    </xf>
    <xf numFmtId="0" fontId="0" fillId="0" borderId="0"/>
    <xf numFmtId="0" fontId="2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5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5" borderId="21" applyNumberFormat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8" applyNumberFormat="0" applyFont="0" applyAlignment="0" applyProtection="0">
      <alignment vertical="center"/>
    </xf>
    <xf numFmtId="0" fontId="2" fillId="0" borderId="0"/>
    <xf numFmtId="0" fontId="1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55" borderId="19" applyNumberFormat="0" applyAlignment="0" applyProtection="0">
      <alignment vertical="center"/>
    </xf>
    <xf numFmtId="0" fontId="56" fillId="56" borderId="23" applyNumberFormat="0" applyAlignment="0" applyProtection="0">
      <alignment vertical="center"/>
    </xf>
    <xf numFmtId="0" fontId="56" fillId="56" borderId="23" applyNumberForma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4" fillId="55" borderId="21" applyNumberFormat="0" applyAlignment="0" applyProtection="0">
      <alignment vertical="center"/>
    </xf>
    <xf numFmtId="0" fontId="47" fillId="43" borderId="19" applyNumberFormat="0" applyAlignment="0" applyProtection="0">
      <alignment vertical="center"/>
    </xf>
    <xf numFmtId="0" fontId="1" fillId="0" borderId="0"/>
    <xf numFmtId="0" fontId="1" fillId="0" borderId="0"/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336" applyFont="1" applyFill="1" applyBorder="1" applyAlignment="1">
      <alignment horizontal="center" vertical="center" wrapText="1"/>
    </xf>
    <xf numFmtId="0" fontId="8" fillId="0" borderId="1" xfId="1394" applyFont="1" applyFill="1" applyBorder="1" applyAlignment="1">
      <alignment horizontal="center" vertical="center"/>
    </xf>
    <xf numFmtId="0" fontId="8" fillId="0" borderId="1" xfId="1402" applyFont="1" applyBorder="1" applyAlignment="1">
      <alignment horizontal="center" vertical="center"/>
    </xf>
    <xf numFmtId="0" fontId="8" fillId="2" borderId="1" xfId="137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418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418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3603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2" fillId="0" borderId="1" xfId="3600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</cellXfs>
  <cellStyles count="3926">
    <cellStyle name="常规" xfId="0" builtinId="0"/>
    <cellStyle name="常规 19 5 2 3" xfId="1"/>
    <cellStyle name="货币[0]" xfId="2" builtinId="7"/>
    <cellStyle name="20% - 强调文字颜色 1 2" xfId="3"/>
    <cellStyle name="常规 9 2 2 3" xfId="4"/>
    <cellStyle name="标题 5 15 2" xfId="5"/>
    <cellStyle name="标题 5 20 2" xfId="6"/>
    <cellStyle name="常规 5 4 10 2 2 2" xfId="7"/>
    <cellStyle name="常规 2 4 4 3 3" xfId="8"/>
    <cellStyle name="标题 5 17" xfId="9"/>
    <cellStyle name="标题 5 22" xfId="10"/>
    <cellStyle name="20% - 强调文字颜色 3" xfId="11" builtinId="38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差_2013年上级 2 15 2" xfId="27"/>
    <cellStyle name="差_2013年上级 2 20 2" xfId="28"/>
    <cellStyle name="40% - 强调文字颜色 3" xfId="29" builtinId="39"/>
    <cellStyle name="常规 26 2" xfId="30"/>
    <cellStyle name="标题 6 10 2 2" xfId="31"/>
    <cellStyle name="标题 5 6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常规 4 3 12 2 2" xfId="50"/>
    <cellStyle name="常规 3 3 8" xfId="51"/>
    <cellStyle name="常规 2 3 5 2 2" xfId="52"/>
    <cellStyle name="标题 6 16 2" xfId="53"/>
    <cellStyle name="标题 6 21 2" xfId="54"/>
    <cellStyle name="注释" xfId="55" builtinId="10"/>
    <cellStyle name="常规 5 4 8 2 3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差_2013专项转支 2 4 3" xfId="73"/>
    <cellStyle name="注释 3 3 3" xfId="74"/>
    <cellStyle name="常规 13 2 3 2" xfId="75"/>
    <cellStyle name="标题 6 4 2 2 2" xfId="76"/>
    <cellStyle name="解释性文本" xfId="77" builtinId="53"/>
    <cellStyle name="注释 2 10 2" xfId="78"/>
    <cellStyle name="常规 13 2 11" xfId="79"/>
    <cellStyle name="标题 1" xfId="80" builtinId="16"/>
    <cellStyle name="常规 8 2 3 3" xfId="81"/>
    <cellStyle name="常规 2 4 3 3 2 2" xfId="82"/>
    <cellStyle name="常规 13 2 12" xfId="83"/>
    <cellStyle name="标题 2" xfId="84" builtinId="17"/>
    <cellStyle name="常规 8 2 3 4" xfId="85"/>
    <cellStyle name="60% - 强调文字颜色 1" xfId="86" builtinId="32"/>
    <cellStyle name="常规 13 2 13" xfId="87"/>
    <cellStyle name="标题 3" xfId="88" builtinId="18"/>
    <cellStyle name="标题 6 3 2 3" xfId="89"/>
    <cellStyle name="60% - 强调文字颜色 4" xfId="90" builtinId="44"/>
    <cellStyle name="常规 5 4 8 4" xfId="91"/>
    <cellStyle name="常规 3 3 8 3 2 2" xfId="92"/>
    <cellStyle name="常规 13 2 7 4" xfId="93"/>
    <cellStyle name="常规 2 2 2 2 2 3" xfId="94"/>
    <cellStyle name="输出" xfId="95" builtinId="21"/>
    <cellStyle name="计算" xfId="96" builtinId="22"/>
    <cellStyle name="常规 4 3 4 3 2" xfId="97"/>
    <cellStyle name="常规 2 3 18 2" xfId="98"/>
    <cellStyle name="差_2013年上级 2 15" xfId="99"/>
    <cellStyle name="差_2013年上级 2 20" xfId="100"/>
    <cellStyle name="常规 5 2 2 10 2 2 2" xfId="101"/>
    <cellStyle name="标题 6 10 2" xfId="102"/>
    <cellStyle name="常规 6 2 2 2 2 2" xfId="103"/>
    <cellStyle name="标题 5 6 3 3" xfId="104"/>
    <cellStyle name="常规 5 2 2 8 2 2" xfId="105"/>
    <cellStyle name="40% - 强调文字颜色 4 2" xfId="106"/>
    <cellStyle name="标题 5 7 2" xfId="107"/>
    <cellStyle name="检查单元格" xfId="108" builtinId="23"/>
    <cellStyle name="常规 13 5" xfId="109"/>
    <cellStyle name="标题 7 9 2 2" xfId="110"/>
    <cellStyle name="20% - 强调文字颜色 6" xfId="111" builtinId="50"/>
    <cellStyle name="常规 10 2 19 2" xfId="112"/>
    <cellStyle name="标题 5 3 4" xfId="113"/>
    <cellStyle name="强调文字颜色 2" xfId="114" builtinId="33"/>
    <cellStyle name="常规 2 4 7 2 2 2" xfId="115"/>
    <cellStyle name="常规 2 2 2 5" xfId="116"/>
    <cellStyle name="注释 2 3" xfId="117"/>
    <cellStyle name="常规 4 2 9 4" xfId="118"/>
    <cellStyle name="标题 5 10 2" xfId="119"/>
    <cellStyle name="链接单元格" xfId="120" builtinId="24"/>
    <cellStyle name="常规 3 3 8 2 3" xfId="121"/>
    <cellStyle name="汇总" xfId="122" builtinId="25"/>
    <cellStyle name="标题 6 13" xfId="123"/>
    <cellStyle name="好" xfId="124" builtinId="26"/>
    <cellStyle name="常规 11 7 2 2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20% - 强调文字颜色 1" xfId="132" builtinId="30"/>
    <cellStyle name="常规 3 3 19 2" xfId="133"/>
    <cellStyle name="标题 5 15" xfId="134"/>
    <cellStyle name="标题 5 20" xfId="135"/>
    <cellStyle name="注释 2 3 3" xfId="136"/>
    <cellStyle name="标题 5 10 2 3" xfId="137"/>
    <cellStyle name="40% - 强调文字颜色 1" xfId="138" builtinId="31"/>
    <cellStyle name="标题 5 7 3 2" xfId="139"/>
    <cellStyle name="差_2013专项转支 2 2 3 3" xfId="140"/>
    <cellStyle name="标题 5 4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6 2 2 3 2 2" xfId="147"/>
    <cellStyle name="标题 5 7 3 3" xfId="148"/>
    <cellStyle name="常规 5 2 2 10 3 2 2" xfId="149"/>
    <cellStyle name="标题 5 5" xfId="150"/>
    <cellStyle name="强调文字颜色 3" xfId="151" builtinId="37"/>
    <cellStyle name="常规 2 2 2 6" xfId="152"/>
    <cellStyle name="差_2013年上级 2 2 3 2" xfId="153"/>
    <cellStyle name="强调文字颜色 4" xfId="154" builtinId="41"/>
    <cellStyle name="常规 5 4 11 2" xfId="155"/>
    <cellStyle name="常规 2 2 2 7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常规 7 2 3 3 2 2" xfId="165"/>
    <cellStyle name="常规 2 3 9 3 2" xfId="166"/>
    <cellStyle name="标题 6 10 2 3" xfId="167"/>
    <cellStyle name="标题 5 7" xfId="168"/>
    <cellStyle name="差_2013专项转支 2 8 2 2 2" xfId="169"/>
    <cellStyle name="注释 3 7 2 2 2" xfId="170"/>
    <cellStyle name="差_2013年上级 2 2 3 3" xfId="171"/>
    <cellStyle name="强调文字颜色 5" xfId="172" builtinId="45"/>
    <cellStyle name="常规 5 4 11 3" xfId="173"/>
    <cellStyle name="常规 2 2 2 8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差_2013专项转支 2 3 4" xfId="186"/>
    <cellStyle name="常规 4 9 2 6 2" xfId="187"/>
    <cellStyle name="注释 3 2 4" xfId="188"/>
    <cellStyle name="货币 2 2 9 2" xfId="189"/>
    <cellStyle name="常规 2 2 2 2 3 2 2" xfId="190"/>
    <cellStyle name="常规 13 2 8 3 2" xfId="191"/>
    <cellStyle name="常规 13 2 2 3" xfId="192"/>
    <cellStyle name="标题 7 10 2 2" xfId="193"/>
    <cellStyle name="60% - 强调文字颜色 6" xfId="194" builtinId="52"/>
    <cellStyle name="常规 4 3 9 3 2 2" xfId="195"/>
    <cellStyle name="常规 2 4 12 2" xfId="196"/>
    <cellStyle name="常规 24 2 7 2 3" xfId="197"/>
    <cellStyle name="常规 18 3 4" xfId="198"/>
    <cellStyle name="标题 6 9 3 3" xfId="199"/>
    <cellStyle name="20% - 强调文字颜色 3 2 2" xfId="200"/>
    <cellStyle name="40% - 强调文字颜色 1 2 2" xfId="201"/>
    <cellStyle name="常规 5 7" xfId="202"/>
    <cellStyle name="常规 4 3 5" xfId="203"/>
    <cellStyle name="标题 5 4 2 2" xfId="204"/>
    <cellStyle name="常规 24 2 6 2 3" xfId="205"/>
    <cellStyle name="常规 17 3 4" xfId="206"/>
    <cellStyle name="标题 6 8 3 3" xfId="207"/>
    <cellStyle name="常规 13 2 5 4" xfId="208"/>
    <cellStyle name="好_2013专项转支 2 3 3 2" xfId="209"/>
    <cellStyle name="常规 4 9 2 9 3" xfId="210"/>
    <cellStyle name="20% - 强调文字颜色 2 2 2" xfId="211"/>
    <cellStyle name="40% - 强调文字颜色 1 2" xfId="212"/>
    <cellStyle name="标题 5 7 3 2 2" xfId="213"/>
    <cellStyle name="标题 5 4 2" xfId="214"/>
    <cellStyle name="40% - 强调文字颜色 2 2" xfId="215"/>
    <cellStyle name="标题 5 5 2" xfId="216"/>
    <cellStyle name="常规 3 3 5 2" xfId="217"/>
    <cellStyle name="20% - 强调文字颜色 4 2 2" xfId="218"/>
    <cellStyle name="标题 5 3 2 2 2" xfId="219"/>
    <cellStyle name="40% - 强调文字颜色 2 2 2" xfId="220"/>
    <cellStyle name="常规 5 3 5" xfId="221"/>
    <cellStyle name="标题 5 5 2 2" xfId="222"/>
    <cellStyle name="20% - 强调文字颜色 3 2" xfId="223"/>
    <cellStyle name="常规 9 2 4 3" xfId="224"/>
    <cellStyle name="标题 5 17 2" xfId="225"/>
    <cellStyle name="常规 6 2 3 3 2 2" xfId="226"/>
    <cellStyle name="常规 24 2 5 2 3" xfId="227"/>
    <cellStyle name="常规 16 3 4" xfId="228"/>
    <cellStyle name="标题 6 7 3 3" xfId="229"/>
    <cellStyle name="差_2013年上级 3 3" xfId="230"/>
    <cellStyle name="20% - 强调文字颜色 1 2 2" xfId="231"/>
    <cellStyle name="20% - 强调文字颜色 2 2" xfId="232"/>
    <cellStyle name="常规 9 2 3 3" xfId="233"/>
    <cellStyle name="常规 2 4 4 3 2 2" xfId="234"/>
    <cellStyle name="标题 5 16 2" xfId="235"/>
    <cellStyle name="标题 5 21 2" xfId="236"/>
    <cellStyle name="常规 9 2 5 3" xfId="237"/>
    <cellStyle name="标题 5 18 2" xfId="238"/>
    <cellStyle name="常规 3 3 5" xfId="239"/>
    <cellStyle name="20% - 强调文字颜色 4 2" xfId="240"/>
    <cellStyle name="标题 5 3 2 2" xfId="241"/>
    <cellStyle name="常规 9 2 6 3" xfId="242"/>
    <cellStyle name="标题 5 19 2" xfId="243"/>
    <cellStyle name="20% - 强调文字颜色 5 2" xfId="244"/>
    <cellStyle name="标题 5 3 3 2" xfId="245"/>
    <cellStyle name="常规 10 2 2 2 3" xfId="246"/>
    <cellStyle name="20% - 强调文字颜色 5 2 2" xfId="247"/>
    <cellStyle name="标题 5 3 3 2 2" xfId="248"/>
    <cellStyle name="标题 7 9 2 2 2" xfId="249"/>
    <cellStyle name="货币 2 2 4 2 3" xfId="250"/>
    <cellStyle name="20% - 强调文字颜色 6 2" xfId="251"/>
    <cellStyle name="标题 5 7 4" xfId="252"/>
    <cellStyle name="常规 10 2 3 2 3" xfId="253"/>
    <cellStyle name="20% - 强调文字颜色 6 2 2" xfId="254"/>
    <cellStyle name="常规 26 2 2" xfId="255"/>
    <cellStyle name="40% - 强调文字颜色 3 2" xfId="256"/>
    <cellStyle name="标题 6 10 2 2 2" xfId="257"/>
    <cellStyle name="标题 5 6 2" xfId="258"/>
    <cellStyle name="差_2013专项转支 2 6" xfId="259"/>
    <cellStyle name="注释 3 5" xfId="260"/>
    <cellStyle name="40% - 强调文字颜色 3 2 2" xfId="261"/>
    <cellStyle name="标题 5 6 2 2" xfId="262"/>
    <cellStyle name="常规_Book1_2015年预算市级支出和平衡表" xfId="263"/>
    <cellStyle name="常规 5 2 2 8 2 2 2" xfId="264"/>
    <cellStyle name="40% - 强调文字颜色 4 2 2" xfId="265"/>
    <cellStyle name="差_2013专项转支 2 2 2 3" xfId="266"/>
    <cellStyle name="常规 5 3 12" xfId="267"/>
    <cellStyle name="标题 5 7 2 2" xfId="268"/>
    <cellStyle name="常规 2 3 5 4" xfId="269"/>
    <cellStyle name="标题 6 18" xfId="270"/>
    <cellStyle name="常规 5 2 2 8 3 2" xfId="271"/>
    <cellStyle name="40% - 强调文字颜色 5 2" xfId="272"/>
    <cellStyle name="标题 5 8 2" xfId="273"/>
    <cellStyle name="标题 6 18 2" xfId="274"/>
    <cellStyle name="常规 5 2 2 8 3 2 2" xfId="275"/>
    <cellStyle name="40% - 强调文字颜色 5 2 2" xfId="276"/>
    <cellStyle name="差_2013专项转支 2 3 2 3" xfId="277"/>
    <cellStyle name="注释 3 2 2 3" xfId="278"/>
    <cellStyle name="标题 5 8 2 2" xfId="279"/>
    <cellStyle name="40% - 强调文字颜色 6 2" xfId="280"/>
    <cellStyle name="标题 5 9 2" xfId="281"/>
    <cellStyle name="40% - 强调文字颜色 6 2 2" xfId="282"/>
    <cellStyle name="差_2013专项转支 2 4 2 3" xfId="283"/>
    <cellStyle name="注释 3 3 2 3" xfId="284"/>
    <cellStyle name="标题 5 9 2 2" xfId="285"/>
    <cellStyle name="60% - 强调文字颜色 1 2" xfId="286"/>
    <cellStyle name="差_2013专项转支 2 19" xfId="287"/>
    <cellStyle name="注释 3 14" xfId="288"/>
    <cellStyle name="标题 6 9" xfId="289"/>
    <cellStyle name="常规 18 5 4" xfId="290"/>
    <cellStyle name="60% - 强调文字颜色 1 2 2" xfId="291"/>
    <cellStyle name="常规 5 4 8 2 2" xfId="292"/>
    <cellStyle name="60% - 强调文字颜色 2 2" xfId="293"/>
    <cellStyle name="好_2013专项转支 2 12" xfId="294"/>
    <cellStyle name="标题 6 3 2 2 2" xfId="295"/>
    <cellStyle name="常规 5 4 8 3 2" xfId="296"/>
    <cellStyle name="60% - 强调文字颜色 3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60% - 强调文字颜色 4 2 2" xfId="302"/>
    <cellStyle name="标题 5 9 4" xfId="303"/>
    <cellStyle name="60% - 强调文字颜色 5 2" xfId="304"/>
    <cellStyle name="60% - 强调文字颜色 5 2 2" xfId="305"/>
    <cellStyle name="常规 24 2 7 3" xfId="306"/>
    <cellStyle name="标题 6 9 4" xfId="307"/>
    <cellStyle name="货币 2 2 9 2 2" xfId="308"/>
    <cellStyle name="常规 13 2 8 3 2 2" xfId="309"/>
    <cellStyle name="常规 13 2 2 3 2" xfId="310"/>
    <cellStyle name="标题 7 10 2 2 2" xfId="311"/>
    <cellStyle name="常规 2 4 12 2 2" xfId="312"/>
    <cellStyle name="60% - 强调文字颜色 6 2" xfId="313"/>
    <cellStyle name="60% - 强调文字颜色 6 2 2" xfId="314"/>
    <cellStyle name="标题 7 9 4" xfId="315"/>
    <cellStyle name="ColLevel_1" xfId="316"/>
    <cellStyle name="RowLevel_1" xfId="317"/>
    <cellStyle name="常规 13 2 11 2" xfId="318"/>
    <cellStyle name="常规 8 2 3 3 2" xfId="319"/>
    <cellStyle name="标题 1 2" xfId="320"/>
    <cellStyle name="常规 13 2 11 2 2" xfId="321"/>
    <cellStyle name="常规 8 2 3 3 2 2" xfId="322"/>
    <cellStyle name="标题 1 2 2" xfId="323"/>
    <cellStyle name="常规 6 2 2 3 3" xfId="324"/>
    <cellStyle name="标题 10" xfId="325"/>
    <cellStyle name="标题 11" xfId="326"/>
    <cellStyle name="常规 13 2 12 2" xfId="327"/>
    <cellStyle name="标题 2 2" xfId="328"/>
    <cellStyle name="常规 4 3 13" xfId="329"/>
    <cellStyle name="常规 24 2 10 2 2 2" xfId="330"/>
    <cellStyle name="常规 2 3 6" xfId="331"/>
    <cellStyle name="标题 5 2 2 3" xfId="332"/>
    <cellStyle name="常规 13 2 12 2 2" xfId="333"/>
    <cellStyle name="标题 2 2 2" xfId="334"/>
    <cellStyle name="常规 2 2 2 2 4" xfId="335"/>
    <cellStyle name="标题 7 11" xfId="336"/>
    <cellStyle name="常规 13 2 13 2" xfId="337"/>
    <cellStyle name="常规 7 2 3" xfId="338"/>
    <cellStyle name="标题 3 2" xfId="339"/>
    <cellStyle name="常规_080102预算处统计08年预算基础数据" xfId="340"/>
    <cellStyle name="常规 2 4 6" xfId="341"/>
    <cellStyle name="标题 5 2 3 3" xfId="342"/>
    <cellStyle name="注释 3 9 4" xfId="343"/>
    <cellStyle name="常规 13 2 9 3" xfId="344"/>
    <cellStyle name="标题 7 11 2" xfId="345"/>
    <cellStyle name="标题 7 2 3 3" xfId="346"/>
    <cellStyle name="标题 3 2 2" xfId="347"/>
    <cellStyle name="常规 13 2 14 2" xfId="348"/>
    <cellStyle name="常规 5 3 10" xfId="349"/>
    <cellStyle name="常规 5 4 5 3 2 2" xfId="350"/>
    <cellStyle name="常规 7 3 3" xfId="351"/>
    <cellStyle name="标题 4 2" xfId="352"/>
    <cellStyle name="常规 10 2 22" xfId="353"/>
    <cellStyle name="常规 10 2 17" xfId="354"/>
    <cellStyle name="标题 7 3 3 3" xfId="355"/>
    <cellStyle name="标题 4 2 2" xfId="356"/>
    <cellStyle name="常规 13 2 15" xfId="357"/>
    <cellStyle name="常规 13 2 20" xfId="358"/>
    <cellStyle name="常规 5 4 5 3 3" xfId="359"/>
    <cellStyle name="好_2013专项转支 2 2 3 2 2" xfId="360"/>
    <cellStyle name="标题 5" xfId="361"/>
    <cellStyle name="标题 5 10" xfId="362"/>
    <cellStyle name="常规 11 3 4" xfId="363"/>
    <cellStyle name="标题 5 14" xfId="364"/>
    <cellStyle name="标题 6 2 3 3" xfId="365"/>
    <cellStyle name="注释 2 3 2" xfId="366"/>
    <cellStyle name="常规 8 2 6 2 3" xfId="367"/>
    <cellStyle name="标题 5 10 2 2" xfId="368"/>
    <cellStyle name="标题 5 14 2" xfId="369"/>
    <cellStyle name="注释 2 3 2 2" xfId="370"/>
    <cellStyle name="标题 5 10 2 2 2" xfId="371"/>
    <cellStyle name="常规 13 2 3 3 2 2" xfId="372"/>
    <cellStyle name="注释 2 4" xfId="373"/>
    <cellStyle name="常规 4 9 2 7 2 2 2" xfId="374"/>
    <cellStyle name="标题 5 10 3" xfId="375"/>
    <cellStyle name="常规 13 2 17" xfId="376"/>
    <cellStyle name="常规 13 2 22" xfId="377"/>
    <cellStyle name="常规 4 2 10 3" xfId="378"/>
    <cellStyle name="常规 5 4 6 3 2 2" xfId="379"/>
    <cellStyle name="标题 7" xfId="380"/>
    <cellStyle name="注释 2 4 2" xfId="381"/>
    <cellStyle name="常规 8 2 6 3 3" xfId="382"/>
    <cellStyle name="标题 5 10 3 2" xfId="383"/>
    <cellStyle name="常规 13 2 17 2" xfId="384"/>
    <cellStyle name="常规 4 2 10 3 2" xfId="385"/>
    <cellStyle name="标题 7 2" xfId="386"/>
    <cellStyle name="注释 2 4 2 2" xfId="387"/>
    <cellStyle name="标题 5 10 3 2 2" xfId="388"/>
    <cellStyle name="注释 2 4 3" xfId="389"/>
    <cellStyle name="标题 5 10 3 3" xfId="390"/>
    <cellStyle name="差_2013年上级 2 10 2 2" xfId="391"/>
    <cellStyle name="常规 13 2 18" xfId="392"/>
    <cellStyle name="常规 4 2 10 4" xfId="393"/>
    <cellStyle name="常规 16 2 2" xfId="394"/>
    <cellStyle name="标题 8" xfId="395"/>
    <cellStyle name="注释 2 5" xfId="396"/>
    <cellStyle name="标题 5 10 4" xfId="397"/>
    <cellStyle name="标题 5 11" xfId="398"/>
    <cellStyle name="差_2013专项转支 2 4" xfId="399"/>
    <cellStyle name="注释 3 3" xfId="400"/>
    <cellStyle name="标题 5 11 2" xfId="401"/>
    <cellStyle name="标题 6 3 3 3" xfId="402"/>
    <cellStyle name="差_2013专项转支 2 4 2" xfId="403"/>
    <cellStyle name="注释 3 3 2" xfId="404"/>
    <cellStyle name="常规 8 2 7 2 3" xfId="405"/>
    <cellStyle name="标题 5 11 2 2" xfId="406"/>
    <cellStyle name="差_2013专项转支 2 5" xfId="407"/>
    <cellStyle name="注释 3 4" xfId="408"/>
    <cellStyle name="标题 5 11 3" xfId="409"/>
    <cellStyle name="常规 24 2 5 2 2 2" xfId="410"/>
    <cellStyle name="常规 16 3 3 2" xfId="411"/>
    <cellStyle name="标题 6 7 3 2 2" xfId="412"/>
    <cellStyle name="常规 11 3 2" xfId="413"/>
    <cellStyle name="标题 5 12" xfId="414"/>
    <cellStyle name="常规 16 3 3 2 2" xfId="415"/>
    <cellStyle name="差_2013年上级 2 12" xfId="416"/>
    <cellStyle name="注释 4 3" xfId="417"/>
    <cellStyle name="常规 23" xfId="418"/>
    <cellStyle name="常规 18" xfId="419"/>
    <cellStyle name="常规 11 3 2 2" xfId="420"/>
    <cellStyle name="标题 5 12 2" xfId="421"/>
    <cellStyle name="常规 5 2 2 6" xfId="422"/>
    <cellStyle name="常规 24 2 2 2 3" xfId="423"/>
    <cellStyle name="标题 6 4 3 3" xfId="424"/>
    <cellStyle name="差_2013年上级 2 12 2" xfId="425"/>
    <cellStyle name="常规 8 2 8 2 3" xfId="426"/>
    <cellStyle name="常规 4 3 22" xfId="427"/>
    <cellStyle name="常规 4 3 17" xfId="428"/>
    <cellStyle name="常规 23 2" xfId="429"/>
    <cellStyle name="常规 18 2" xfId="430"/>
    <cellStyle name="常规 11 3 2 2 2" xfId="431"/>
    <cellStyle name="标题 5 12 2 2" xfId="432"/>
    <cellStyle name="差_2013年上级 2 13" xfId="433"/>
    <cellStyle name="常规 24" xfId="434"/>
    <cellStyle name="常规 19" xfId="435"/>
    <cellStyle name="常规 11 3 2 3" xfId="436"/>
    <cellStyle name="标题 5 12 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常规 13 2 15 2" xfId="447"/>
    <cellStyle name="常规 13 2 20 2" xfId="448"/>
    <cellStyle name="常规 4 2 3 2 3" xfId="449"/>
    <cellStyle name="常规 7 4 3" xfId="450"/>
    <cellStyle name="标题 5 2" xfId="451"/>
    <cellStyle name="常规 2 2 2 12 3" xfId="452"/>
    <cellStyle name="标题 7 4 3 3" xfId="453"/>
    <cellStyle name="标题 5 2 2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标题 5 2 3" xfId="463"/>
    <cellStyle name="注释 3 10 3 2 2" xfId="464"/>
    <cellStyle name="常规 24 2 3 2 2 2" xfId="465"/>
    <cellStyle name="标题 6 5 3 2 2" xfId="466"/>
    <cellStyle name="常规 2 2 2 2 3" xfId="467"/>
    <cellStyle name="标题 7 10" xfId="468"/>
    <cellStyle name="常规 2 4 5" xfId="469"/>
    <cellStyle name="标题 5 2 3 2" xfId="470"/>
    <cellStyle name="差_2013专项转支 2 9 4" xfId="471"/>
    <cellStyle name="常规 4 9 2 6" xfId="472"/>
    <cellStyle name="注释 3 8 4" xfId="473"/>
    <cellStyle name="货币 2 2 9" xfId="474"/>
    <cellStyle name="常规 2 2 2 2 3 2" xfId="475"/>
    <cellStyle name="常规 13 2 8 3" xfId="476"/>
    <cellStyle name="标题 7 10 2" xfId="477"/>
    <cellStyle name="标题 7 2 2 3" xfId="478"/>
    <cellStyle name="常规 2 4 5 2" xfId="479"/>
    <cellStyle name="标题 5 2 3 2 2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标题 7 9 3 2" xfId="502"/>
    <cellStyle name="差_2013年上级 2 6" xfId="503"/>
    <cellStyle name="好_2013专项转支 3" xfId="504"/>
    <cellStyle name="常规 2 4 9 2 3" xfId="505"/>
    <cellStyle name="常规 2 2 2 8 2 2 2" xfId="506"/>
    <cellStyle name="标题 5 4 4" xfId="507"/>
    <cellStyle name="常规 5 3 5 2" xfId="508"/>
    <cellStyle name="标题 5 5 2 2 2" xfId="509"/>
    <cellStyle name="常规 5 3 6" xfId="510"/>
    <cellStyle name="标题 5 5 2 3" xfId="511"/>
    <cellStyle name="常规 7 2 4 3 2 2" xfId="512"/>
    <cellStyle name="常规 2 4 9 3 2" xfId="513"/>
    <cellStyle name="标题 5 5 3" xfId="514"/>
    <cellStyle name="常规 5 4 5" xfId="515"/>
    <cellStyle name="常规 2 4 9 3 2 2" xfId="516"/>
    <cellStyle name="标题 5 5 3 2" xfId="517"/>
    <cellStyle name="差_2013年上级 2 7 3" xfId="518"/>
    <cellStyle name="常规 5 4 5 2" xfId="519"/>
    <cellStyle name="标题 5 5 3 2 2" xfId="520"/>
    <cellStyle name="常规 5 4 6" xfId="521"/>
    <cellStyle name="标题 5 5 3 3" xfId="522"/>
    <cellStyle name="常规 2 4 9 3 3" xfId="523"/>
    <cellStyle name="标题 5 5 4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常规 5 3 12 2" xfId="533"/>
    <cellStyle name="标题 5 7 2 2 2" xfId="534"/>
    <cellStyle name="差_2013年上级 2 4 2 2 2" xfId="535"/>
    <cellStyle name="常规 5 3 13" xfId="536"/>
    <cellStyle name="标题 5 7 2 3" xfId="537"/>
    <cellStyle name="常规 10 2 12 2 2" xfId="538"/>
    <cellStyle name="标题 5 7 3" xfId="539"/>
    <cellStyle name="标题 5 8 2 2 2" xfId="540"/>
    <cellStyle name="差_2013年上级 2 4 3 2 2" xfId="541"/>
    <cellStyle name="标题 5 8 2 3" xfId="542"/>
    <cellStyle name="标题 5 8 3" xfId="543"/>
    <cellStyle name="标题 6 19" xfId="544"/>
    <cellStyle name="差_2013专项转支 2 3 3 3" xfId="545"/>
    <cellStyle name="注释 3 2 3 3" xfId="546"/>
    <cellStyle name="常规 13 2 2 2 3" xfId="547"/>
    <cellStyle name="标题 5 8 3 2" xfId="548"/>
    <cellStyle name="标题 6 19 2" xfId="549"/>
    <cellStyle name="标题 5 8 3 2 2" xfId="550"/>
    <cellStyle name="标题 5 8 3 3" xfId="551"/>
    <cellStyle name="标题 5 8 4" xfId="552"/>
    <cellStyle name="标题 5 9 2 2 2" xfId="553"/>
    <cellStyle name="货币 2" xfId="554"/>
    <cellStyle name="标题 5 9 2 3" xfId="555"/>
    <cellStyle name="标题 5 9 3" xfId="556"/>
    <cellStyle name="差_2013专项转支 2 4 3 3" xfId="557"/>
    <cellStyle name="注释 3 3 3 3" xfId="558"/>
    <cellStyle name="常规 13 2 3 2 3" xfId="559"/>
    <cellStyle name="标题 5 9 3 2" xfId="560"/>
    <cellStyle name="标题 5 9 3 2 2" xfId="561"/>
    <cellStyle name="标题 5 9 3 3" xfId="562"/>
    <cellStyle name="常规 13 2 16" xfId="563"/>
    <cellStyle name="常规 13 2 21" xfId="564"/>
    <cellStyle name="常规 4 2 10 2" xfId="565"/>
    <cellStyle name="差_项目支出预算明细表（按功能科目）" xfId="566"/>
    <cellStyle name="标题 6" xfId="567"/>
    <cellStyle name="常规 5 2 2 10 2 2" xfId="568"/>
    <cellStyle name="标题 6 10" xfId="569"/>
    <cellStyle name="差_2013年上级 2 16" xfId="570"/>
    <cellStyle name="差_2013年上级 2 21" xfId="571"/>
    <cellStyle name="标题 6 10 3" xfId="572"/>
    <cellStyle name="差_2013年上级 2 16 2" xfId="573"/>
    <cellStyle name="差_2013年上级 2 21 2" xfId="574"/>
    <cellStyle name="注释 3 11" xfId="575"/>
    <cellStyle name="标题 6 6" xfId="576"/>
    <cellStyle name="差_2013专项转支 2 21" xfId="577"/>
    <cellStyle name="差_2013专项转支 2 16" xfId="578"/>
    <cellStyle name="标题 6 10 3 2" xfId="579"/>
    <cellStyle name="注释 3 11 2" xfId="580"/>
    <cellStyle name="标题 6 6 2" xfId="581"/>
    <cellStyle name="差_2013专项转支 2 21 2" xfId="582"/>
    <cellStyle name="差_2013专项转支 2 16 2" xfId="583"/>
    <cellStyle name="标题 6 10 3 2 2" xfId="584"/>
    <cellStyle name="常规 18 5 2" xfId="585"/>
    <cellStyle name="差_2013年上级" xfId="586"/>
    <cellStyle name="注释 3 12" xfId="587"/>
    <cellStyle name="常规 8 2 11 2 2" xfId="588"/>
    <cellStyle name="标题 6 7" xfId="589"/>
    <cellStyle name="差_2013专项转支 2 22" xfId="590"/>
    <cellStyle name="差_2013专项转支 2 17" xfId="591"/>
    <cellStyle name="标题 6 10 3 3" xfId="592"/>
    <cellStyle name="差_2013年上级 2 17" xfId="593"/>
    <cellStyle name="差_2013年上级 2 22" xfId="594"/>
    <cellStyle name="常规 4 9 2 10 2" xfId="595"/>
    <cellStyle name="标题 6 10 4" xfId="596"/>
    <cellStyle name="常规 5 2 2 7 3 2 2" xfId="597"/>
    <cellStyle name="常规 5 2 2 10 2 3" xfId="598"/>
    <cellStyle name="标题 6 11" xfId="599"/>
    <cellStyle name="标题 6 11 2" xfId="600"/>
    <cellStyle name="标题 6 11 2 2" xfId="601"/>
    <cellStyle name="标题 6 11 3" xfId="602"/>
    <cellStyle name="常规 11 8 2" xfId="603"/>
    <cellStyle name="差_2013年上级 2 3 3 2 2" xfId="604"/>
    <cellStyle name="标题 6 12" xfId="605"/>
    <cellStyle name="常规 4 3 7 3 3" xfId="606"/>
    <cellStyle name="差 2" xfId="607"/>
    <cellStyle name="标题 6 12 2 2" xfId="608"/>
    <cellStyle name="常规 2 3 8 2 2 2" xfId="609"/>
    <cellStyle name="标题 6 12 3" xfId="610"/>
    <cellStyle name="标题 6 13 2" xfId="611"/>
    <cellStyle name="标题 6 14" xfId="612"/>
    <cellStyle name="标题 6 14 2" xfId="613"/>
    <cellStyle name="标题 6 15" xfId="614"/>
    <cellStyle name="标题 6 20" xfId="615"/>
    <cellStyle name="标题 6 15 2" xfId="616"/>
    <cellStyle name="标题 6 20 2" xfId="617"/>
    <cellStyle name="常规 4 3 12 3" xfId="618"/>
    <cellStyle name="常规 2 3 5 3" xfId="619"/>
    <cellStyle name="标题 6 17" xfId="620"/>
    <cellStyle name="标题 6 22" xfId="621"/>
    <cellStyle name="常规 2 3 5 3 2" xfId="622"/>
    <cellStyle name="标题 6 17 2" xfId="623"/>
    <cellStyle name="差_2013专项转支 2 12" xfId="624"/>
    <cellStyle name="常规 13 2 16 2" xfId="625"/>
    <cellStyle name="常规 13 2 21 2" xfId="626"/>
    <cellStyle name="常规 4 2 10 2 2" xfId="627"/>
    <cellStyle name="常规 4 2 3 3 3" xfId="628"/>
    <cellStyle name="标题 6 2" xfId="629"/>
    <cellStyle name="好_2013年上级 2 4" xfId="630"/>
    <cellStyle name="标题 7 5 3 3" xfId="631"/>
    <cellStyle name="差_2013专项转支 2 12 2" xfId="632"/>
    <cellStyle name="常规 4 2 10 2 2 2" xfId="633"/>
    <cellStyle name="标题 6 2 2" xfId="634"/>
    <cellStyle name="差_2013专项转支 2 12 2 2" xfId="635"/>
    <cellStyle name="常规 5 3 8 3" xfId="636"/>
    <cellStyle name="常规 6 2 5 3 3" xfId="637"/>
    <cellStyle name="常规 11 2 3" xfId="638"/>
    <cellStyle name="标题 6 2 2 2" xfId="639"/>
    <cellStyle name="常规 11 2 3 2" xfId="640"/>
    <cellStyle name="标题 6 2 2 2 2" xfId="641"/>
    <cellStyle name="常规 11 2 4" xfId="642"/>
    <cellStyle name="标题 6 2 2 3" xfId="643"/>
    <cellStyle name="差_2013专项转支 2 12 3" xfId="644"/>
    <cellStyle name="好_2013专项转支 2 14 2" xfId="645"/>
    <cellStyle name="标题 6 2 3" xfId="646"/>
    <cellStyle name="常规 5 4 17 2" xfId="647"/>
    <cellStyle name="标题 6 2 4" xfId="648"/>
    <cellStyle name="差_2013专项转支 2 13" xfId="649"/>
    <cellStyle name="常规 13 2 8 2 2 2" xfId="650"/>
    <cellStyle name="常规 4 2 10 2 3" xfId="651"/>
    <cellStyle name="货币 2 2 8 2 2" xfId="652"/>
    <cellStyle name="注释 3 8 3 2 2" xfId="653"/>
    <cellStyle name="常规 4 9 2 5 2 2" xfId="654"/>
    <cellStyle name="差_2013专项转支 2 9 3 2 2" xfId="655"/>
    <cellStyle name="标题 6 3" xfId="656"/>
    <cellStyle name="差_2013专项转支 2 13 2" xfId="657"/>
    <cellStyle name="货币 2 2 8 2 2 2" xfId="658"/>
    <cellStyle name="常规 4 9 2 5 2 2 2" xfId="659"/>
    <cellStyle name="标题 6 3 2" xfId="660"/>
    <cellStyle name="好_2013专项转支 2 20 2" xfId="661"/>
    <cellStyle name="好_2013专项转支 2 15 2" xfId="662"/>
    <cellStyle name="标题 6 3 3" xfId="663"/>
    <cellStyle name="标题 6 3 3 2" xfId="664"/>
    <cellStyle name="差_2013年上级 2 5 4" xfId="665"/>
    <cellStyle name="标题 6 3 3 2 2" xfId="666"/>
    <cellStyle name="常规 5 4 18 2" xfId="667"/>
    <cellStyle name="标题 6 3 4" xfId="668"/>
    <cellStyle name="常规 2 3 21" xfId="669"/>
    <cellStyle name="常规 2 3 16" xfId="670"/>
    <cellStyle name="标题 7 8 2 2 2" xfId="671"/>
    <cellStyle name="差_2013专项转支 2 14" xfId="672"/>
    <cellStyle name="货币 2 2 8 2 3" xfId="673"/>
    <cellStyle name="常规 4 9 2 5 2 3" xfId="674"/>
    <cellStyle name="标题 6 4" xfId="675"/>
    <cellStyle name="差_2013专项转支 2 14 2" xfId="676"/>
    <cellStyle name="标题 6 4 2" xfId="677"/>
    <cellStyle name="常规 6 2 7 3 3" xfId="678"/>
    <cellStyle name="常规 13 2 3" xfId="679"/>
    <cellStyle name="标题 6 4 2 2" xfId="680"/>
    <cellStyle name="常规 13 2 4" xfId="681"/>
    <cellStyle name="标题 6 4 2 3" xfId="682"/>
    <cellStyle name="差_2013年上级 2 11 2" xfId="683"/>
    <cellStyle name="好_2013专项转支 2 21 2" xfId="684"/>
    <cellStyle name="好_2013专项转支 2 16 2" xfId="685"/>
    <cellStyle name="常规 24 2 2 2" xfId="686"/>
    <cellStyle name="常规 19 2 2 2" xfId="687"/>
    <cellStyle name="标题 6 4 3" xfId="688"/>
    <cellStyle name="常规 5 2 2 5" xfId="689"/>
    <cellStyle name="常规 24 2 2 2 2" xfId="690"/>
    <cellStyle name="常规 19 2 2 2 2" xfId="691"/>
    <cellStyle name="常规 13 3 3" xfId="692"/>
    <cellStyle name="标题 6 4 3 2" xfId="693"/>
    <cellStyle name="常规 5 2 2 7" xfId="694"/>
    <cellStyle name="差_2013年上级 2 12 3" xfId="695"/>
    <cellStyle name="常规 5 2 2 5 2" xfId="696"/>
    <cellStyle name="常规 4 3 18" xfId="697"/>
    <cellStyle name="常规 24 2 2 2 2 2" xfId="698"/>
    <cellStyle name="常规 18 3" xfId="699"/>
    <cellStyle name="标题 6 4 3 2 2" xfId="700"/>
    <cellStyle name="常规 5 4 19 2" xfId="701"/>
    <cellStyle name="常规 24 2 2 3" xfId="702"/>
    <cellStyle name="常规 2 2 2 8 3 2 2" xfId="703"/>
    <cellStyle name="常规 19 2 2 3" xfId="704"/>
    <cellStyle name="标题 6 4 4" xfId="705"/>
    <cellStyle name="差_2013专项转支 2 15" xfId="706"/>
    <cellStyle name="差_2013专项转支 2 20" xfId="707"/>
    <cellStyle name="注释 3 10" xfId="708"/>
    <cellStyle name="标题 6 5" xfId="709"/>
    <cellStyle name="差_2013专项转支 2 15 2" xfId="710"/>
    <cellStyle name="差_2013专项转支 2 20 2" xfId="711"/>
    <cellStyle name="常规 3 3 11" xfId="712"/>
    <cellStyle name="注释 3 10 2" xfId="713"/>
    <cellStyle name="标题 6 5 2" xfId="714"/>
    <cellStyle name="注释 3 10 2 2" xfId="715"/>
    <cellStyle name="常规 6 2 8 3 3" xfId="716"/>
    <cellStyle name="标题 6 5 2 2" xfId="717"/>
    <cellStyle name="注释 3 10 2 2 2" xfId="718"/>
    <cellStyle name="常规 10 2 9" xfId="719"/>
    <cellStyle name="标题 6 5 2 2 2" xfId="720"/>
    <cellStyle name="注释 3 10 2 3" xfId="721"/>
    <cellStyle name="常规 6 2 18 2" xfId="722"/>
    <cellStyle name="标题 6 5 2 3" xfId="723"/>
    <cellStyle name="注释 3 10 3" xfId="724"/>
    <cellStyle name="好_2013专项转支 2 17 2" xfId="725"/>
    <cellStyle name="常规 24 2 3 2" xfId="726"/>
    <cellStyle name="常规 19 2 3 2" xfId="727"/>
    <cellStyle name="标题 6 5 3" xfId="728"/>
    <cellStyle name="注释 3 10 3 2" xfId="729"/>
    <cellStyle name="常规 24 2 3 2 2" xfId="730"/>
    <cellStyle name="常规 19 2 3 2 2" xfId="731"/>
    <cellStyle name="标题 6 5 3 2" xfId="732"/>
    <cellStyle name="注释 3 10 3 3" xfId="733"/>
    <cellStyle name="常规 6 2 19 2" xfId="734"/>
    <cellStyle name="常规 24 2 3 2 3" xfId="735"/>
    <cellStyle name="标题 6 5 3 3" xfId="736"/>
    <cellStyle name="注释 3 10 4" xfId="737"/>
    <cellStyle name="常规 24 2 3 3" xfId="738"/>
    <cellStyle name="常规 19 2 3 3" xfId="739"/>
    <cellStyle name="标题 6 5 4" xfId="740"/>
    <cellStyle name="注释 3 11 2 2" xfId="741"/>
    <cellStyle name="常规 6 2 9 3 3" xfId="742"/>
    <cellStyle name="常规 15 2 3" xfId="743"/>
    <cellStyle name="标题 6 6 2 2" xfId="744"/>
    <cellStyle name="常规 15 2 3 2" xfId="745"/>
    <cellStyle name="标题 6 6 2 2 2" xfId="746"/>
    <cellStyle name="常规 15 2 4" xfId="747"/>
    <cellStyle name="标题 6 6 2 3" xfId="748"/>
    <cellStyle name="注释 3 11 3" xfId="749"/>
    <cellStyle name="好_2013专项转支 2 18 2" xfId="750"/>
    <cellStyle name="常规 24 2 4 2" xfId="751"/>
    <cellStyle name="标题 6 6 3" xfId="752"/>
    <cellStyle name="常规 5 2 2 2 2 3" xfId="753"/>
    <cellStyle name="常规 24 2 4 2 2" xfId="754"/>
    <cellStyle name="常规 15 3 3" xfId="755"/>
    <cellStyle name="标题 6 6 3 2" xfId="756"/>
    <cellStyle name="常规 24 2 4 2 2 2" xfId="757"/>
    <cellStyle name="常规 15 3 3 2" xfId="758"/>
    <cellStyle name="标题 6 6 3 2 2" xfId="759"/>
    <cellStyle name="常规 6 2 3 2 2 2" xfId="760"/>
    <cellStyle name="常规 24 2 4 2 3" xfId="761"/>
    <cellStyle name="常规 15 3 4" xfId="762"/>
    <cellStyle name="标题 6 6 3 3" xfId="763"/>
    <cellStyle name="常规 24 2 4 3" xfId="764"/>
    <cellStyle name="标题 6 6 4" xfId="765"/>
    <cellStyle name="常规 18 5 2 2" xfId="766"/>
    <cellStyle name="差_2013年上级 2" xfId="767"/>
    <cellStyle name="差_2013专项转支 2 17 2" xfId="768"/>
    <cellStyle name="注释 3 12 2" xfId="769"/>
    <cellStyle name="标题 6 7 2" xfId="770"/>
    <cellStyle name="常规 18 5 2 2 2" xfId="771"/>
    <cellStyle name="差_2013年上级 2 2" xfId="772"/>
    <cellStyle name="注释 2 4 4" xfId="773"/>
    <cellStyle name="差_2013年上级 2 10 2 3" xfId="774"/>
    <cellStyle name="常规 13 2 19" xfId="775"/>
    <cellStyle name="注释 3 12 2 2" xfId="776"/>
    <cellStyle name="常规 16 2 3" xfId="777"/>
    <cellStyle name="标题 6 7 2 2" xfId="778"/>
    <cellStyle name="标题 9" xfId="779"/>
    <cellStyle name="差_2013年上级 2 6 3 3" xfId="780"/>
    <cellStyle name="好_2013年上级 2 11 3" xfId="781"/>
    <cellStyle name="常规 5 4 4 2 3" xfId="782"/>
    <cellStyle name="常规 2 2 2 8 4" xfId="783"/>
    <cellStyle name="差_2013年上级 2 2 2" xfId="784"/>
    <cellStyle name="常规 13 2 19 2" xfId="785"/>
    <cellStyle name="常规 5 4 10" xfId="786"/>
    <cellStyle name="常规 16 2 3 2" xfId="787"/>
    <cellStyle name="标题 6 7 2 2 2" xfId="788"/>
    <cellStyle name="标题 9 2" xfId="789"/>
    <cellStyle name="差_2013年上级 2 3" xfId="790"/>
    <cellStyle name="常规 7 2 20 2" xfId="791"/>
    <cellStyle name="常规 7 2 15 2" xfId="792"/>
    <cellStyle name="差_2013年上级 2 5 2 2 2" xfId="793"/>
    <cellStyle name="常规 16 2 4" xfId="794"/>
    <cellStyle name="标题 6 7 2 3" xfId="795"/>
    <cellStyle name="注释 3 12 3" xfId="796"/>
    <cellStyle name="好_2013专项转支 2 19 2" xfId="797"/>
    <cellStyle name="常规 24 2 5 2" xfId="798"/>
    <cellStyle name="标题 6 7 3" xfId="799"/>
    <cellStyle name="差_2013年上级 3 2" xfId="800"/>
    <cellStyle name="常规 3 3 4 3 2 2" xfId="801"/>
    <cellStyle name="注释 2 5 4" xfId="802"/>
    <cellStyle name="差_2013年上级 2 10 3 3" xfId="803"/>
    <cellStyle name="常规 5 2 2 3 2 3" xfId="804"/>
    <cellStyle name="常规 24 2 5 2 2" xfId="805"/>
    <cellStyle name="常规 16 3 3" xfId="806"/>
    <cellStyle name="标题 6 7 3 2" xfId="807"/>
    <cellStyle name="常规 24 2 5 3" xfId="808"/>
    <cellStyle name="标题 6 7 4" xfId="809"/>
    <cellStyle name="差_2013专项转支 2 18" xfId="810"/>
    <cellStyle name="注释 3 13" xfId="811"/>
    <cellStyle name="标题 6 8" xfId="812"/>
    <cellStyle name="常规 18 5 3 2" xfId="813"/>
    <cellStyle name="常规 4 9 2 8" xfId="814"/>
    <cellStyle name="标题 7 10 4" xfId="815"/>
    <cellStyle name="差_2013专项转支 2 18 2" xfId="816"/>
    <cellStyle name="注释 3 13 2" xfId="817"/>
    <cellStyle name="常规 7 2 2 4" xfId="818"/>
    <cellStyle name="标题 6 8 2" xfId="819"/>
    <cellStyle name="常规 17 2 3" xfId="820"/>
    <cellStyle name="标题 6 8 2 2" xfId="821"/>
    <cellStyle name="常规 17 2 3 2" xfId="822"/>
    <cellStyle name="标题 6 8 2 2 2" xfId="823"/>
    <cellStyle name="差_2013年上级 2 5 3 2 2" xfId="824"/>
    <cellStyle name="常规 17 2 4" xfId="825"/>
    <cellStyle name="标题 6 8 2 3" xfId="826"/>
    <cellStyle name="常规 24 2 6 2" xfId="827"/>
    <cellStyle name="常规 19 4 2 2 2" xfId="828"/>
    <cellStyle name="标题 6 8 3" xfId="829"/>
    <cellStyle name="常规 5 2 2 4 2 3" xfId="830"/>
    <cellStyle name="常规 24 2 6 2 2" xfId="831"/>
    <cellStyle name="常规 17 3 3" xfId="832"/>
    <cellStyle name="标题 6 8 3 2" xfId="833"/>
    <cellStyle name="常规 24 2 6 2 2 2" xfId="834"/>
    <cellStyle name="常规 17 3 3 2" xfId="835"/>
    <cellStyle name="标题 6 8 3 2 2" xfId="836"/>
    <cellStyle name="常规 24 2 6 3" xfId="837"/>
    <cellStyle name="标题 6 8 4" xfId="838"/>
    <cellStyle name="差_2013专项转支 2 19 2" xfId="839"/>
    <cellStyle name="注释 3 14 2" xfId="840"/>
    <cellStyle name="常规 7 2 3 4" xfId="841"/>
    <cellStyle name="标题 6 9 2" xfId="842"/>
    <cellStyle name="常规 18 2 3" xfId="843"/>
    <cellStyle name="标题 6 9 2 2" xfId="844"/>
    <cellStyle name="标题 7 17" xfId="845"/>
    <cellStyle name="标题 7 22" xfId="846"/>
    <cellStyle name="常规 18 2 3 2" xfId="847"/>
    <cellStyle name="标题 6 9 2 2 2" xfId="848"/>
    <cellStyle name="标题 7 17 2" xfId="849"/>
    <cellStyle name="常规 2 2 2 10" xfId="850"/>
    <cellStyle name="常规 18 2 4" xfId="851"/>
    <cellStyle name="标题 6 9 2 3" xfId="852"/>
    <cellStyle name="标题 7 18" xfId="853"/>
    <cellStyle name="常规 24 2 7 2" xfId="854"/>
    <cellStyle name="标题 6 9 3" xfId="855"/>
    <cellStyle name="常规 5 2 2 5 2 3" xfId="856"/>
    <cellStyle name="常规 24 2 7 2 2" xfId="857"/>
    <cellStyle name="常规 18 3 3" xfId="858"/>
    <cellStyle name="标题 6 9 3 2" xfId="859"/>
    <cellStyle name="常规 24 2 7 2 2 2" xfId="860"/>
    <cellStyle name="常规 18 3 3 2" xfId="861"/>
    <cellStyle name="标题 6 9 3 2 2" xfId="862"/>
    <cellStyle name="货币 2 2 9 3" xfId="863"/>
    <cellStyle name="常规 7 2 8 3 2 2" xfId="864"/>
    <cellStyle name="常规 13 2 8 3 3" xfId="865"/>
    <cellStyle name="常规 13 2 2 4" xfId="866"/>
    <cellStyle name="标题 7 10 2 3" xfId="867"/>
    <cellStyle name="好_2013年上级 2 3" xfId="868"/>
    <cellStyle name="常规 19 3 3 2 2" xfId="869"/>
    <cellStyle name="标题 7 5 3 2" xfId="870"/>
    <cellStyle name="常规 2 2 2 2 3 3" xfId="871"/>
    <cellStyle name="常规 13 2 8 4" xfId="872"/>
    <cellStyle name="标题 7 10 3" xfId="873"/>
    <cellStyle name="差_2013专项转支 2 4 4" xfId="874"/>
    <cellStyle name="常规 4 9 2 7 2" xfId="875"/>
    <cellStyle name="注释 3 3 4" xfId="876"/>
    <cellStyle name="常规 13 2 3 3" xfId="877"/>
    <cellStyle name="标题 7 10 3 2" xfId="878"/>
    <cellStyle name="常规 13 2 3 3 2" xfId="879"/>
    <cellStyle name="标题 7 10 3 2 2" xfId="880"/>
    <cellStyle name="常规 13 2 3 4" xfId="881"/>
    <cellStyle name="标题 7 10 3 3" xfId="882"/>
    <cellStyle name="常规 5 2 2 4 3" xfId="883"/>
    <cellStyle name="常规 17 4" xfId="884"/>
    <cellStyle name="常规 13 2 9 3 2" xfId="885"/>
    <cellStyle name="标题 7 11 2 2" xfId="886"/>
    <cellStyle name="常规 13 2 9 4" xfId="887"/>
    <cellStyle name="标题 7 11 3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标题 7 15" xfId="897"/>
    <cellStyle name="标题 7 20" xfId="898"/>
    <cellStyle name="常规 24 2 2 3 3" xfId="899"/>
    <cellStyle name="差_2013年上级 2 13 2" xfId="900"/>
    <cellStyle name="常规 8 2 8" xfId="901"/>
    <cellStyle name="标题 7 15 2" xfId="902"/>
    <cellStyle name="标题 7 20 2" xfId="903"/>
    <cellStyle name="常规 5 2 2 6 2" xfId="904"/>
    <cellStyle name="常规 24 3" xfId="905"/>
    <cellStyle name="常规 19 3" xfId="906"/>
    <cellStyle name="差_2013年上级 2 12 2 2" xfId="907"/>
    <cellStyle name="常规 4 3 17 2" xfId="908"/>
    <cellStyle name="常规 18 2 2" xfId="909"/>
    <cellStyle name="标题 7 16" xfId="910"/>
    <cellStyle name="标题 7 21" xfId="911"/>
    <cellStyle name="常规 18 2 2 2" xfId="912"/>
    <cellStyle name="标题 7 16 2" xfId="913"/>
    <cellStyle name="标题 7 21 2" xfId="914"/>
    <cellStyle name="常规 2 2 2 10 2" xfId="915"/>
    <cellStyle name="标题 7 18 2" xfId="916"/>
    <cellStyle name="常规 2 2 2 11" xfId="917"/>
    <cellStyle name="标题 7 19" xfId="918"/>
    <cellStyle name="标题 7 4 2" xfId="919"/>
    <cellStyle name="常规 2 2 2 11 2" xfId="920"/>
    <cellStyle name="标题 7 19 2" xfId="921"/>
    <cellStyle name="标题 7 4 2 2" xfId="922"/>
    <cellStyle name="注释 2 20" xfId="923"/>
    <cellStyle name="注释 2 15" xfId="924"/>
    <cellStyle name="常规 6 2 4 2 2 2" xfId="925"/>
    <cellStyle name="标题 7 6 3 3" xfId="926"/>
    <cellStyle name="标题 7 2 2" xfId="927"/>
    <cellStyle name="标题 7 2 2 2" xfId="928"/>
    <cellStyle name="标题 7 2 2 2 2" xfId="929"/>
    <cellStyle name="常规 4 3 6 2 2 2" xfId="930"/>
    <cellStyle name="标题 7 2 3" xfId="931"/>
    <cellStyle name="标题 7 2 3 2" xfId="932"/>
    <cellStyle name="差_2013年上级 2 10 4" xfId="933"/>
    <cellStyle name="标题 7 2 3 2 2" xfId="934"/>
    <cellStyle name="差_2013专项转支 4 2" xfId="935"/>
    <cellStyle name="标题 7 2 4" xfId="936"/>
    <cellStyle name="常规 4 9 2 5 3 2" xfId="937"/>
    <cellStyle name="标题 7 3" xfId="938"/>
    <cellStyle name="标题 7 5 2 2 2" xfId="939"/>
    <cellStyle name="常规 4 9 2 5 3 2 2" xfId="940"/>
    <cellStyle name="标题 7 3 2" xfId="941"/>
    <cellStyle name="标题 7 7" xfId="942"/>
    <cellStyle name="常规 4 9 2 10 2 3" xfId="943"/>
    <cellStyle name="标题 7 3 2 2" xfId="944"/>
    <cellStyle name="标题 7 7 2" xfId="945"/>
    <cellStyle name="标题 7 3 2 2 2" xfId="946"/>
    <cellStyle name="常规 3 3 9 3 2 2" xfId="947"/>
    <cellStyle name="标题 7 8" xfId="948"/>
    <cellStyle name="标题 7 3 2 3" xfId="949"/>
    <cellStyle name="标题 7 3 3" xfId="950"/>
    <cellStyle name="常规 4 9 2 10 3 3" xfId="951"/>
    <cellStyle name="常规 10 2 21" xfId="952"/>
    <cellStyle name="常规 10 2 16" xfId="953"/>
    <cellStyle name="标题 7 3 3 2" xfId="954"/>
    <cellStyle name="常规 10 2 21 2" xfId="955"/>
    <cellStyle name="常规 10 2 16 2" xfId="956"/>
    <cellStyle name="标题 7 3 3 2 2" xfId="957"/>
    <cellStyle name="标题 7 3 4" xfId="958"/>
    <cellStyle name="标题 7 8 3 2 2" xfId="959"/>
    <cellStyle name="常规 4 9 2 5 3 3" xfId="960"/>
    <cellStyle name="标题 7 4" xfId="961"/>
    <cellStyle name="常规 2 2 2 11 2 2" xfId="962"/>
    <cellStyle name="标题 7 4 2 2 2" xfId="963"/>
    <cellStyle name="常规 2 2 2 11 3" xfId="964"/>
    <cellStyle name="标题 7 4 2 3" xfId="965"/>
    <cellStyle name="常规 5 2 2 6 2 2 2" xfId="966"/>
    <cellStyle name="常规 24 3 2 2" xfId="967"/>
    <cellStyle name="常规 2 2 2 12" xfId="968"/>
    <cellStyle name="常规 19 3 2 2" xfId="969"/>
    <cellStyle name="标题 7 4 3" xfId="970"/>
    <cellStyle name="常规 2 2 2 12 2" xfId="971"/>
    <cellStyle name="常规 19 3 2 2 2" xfId="972"/>
    <cellStyle name="标题 7 4 3 2" xfId="973"/>
    <cellStyle name="常规 45" xfId="974"/>
    <cellStyle name="常规 2 2 2 12 2 2" xfId="975"/>
    <cellStyle name="标题 7 4 3 2 2" xfId="976"/>
    <cellStyle name="常规 2 2 2 13" xfId="977"/>
    <cellStyle name="常规 19 3 2 3" xfId="978"/>
    <cellStyle name="标题 7 4 4" xfId="979"/>
    <cellStyle name="差_2013年上级 2 2 2 2 2" xfId="980"/>
    <cellStyle name="标题 7 5" xfId="981"/>
    <cellStyle name="标题 7 5 2" xfId="982"/>
    <cellStyle name="标题 7 5 2 2" xfId="983"/>
    <cellStyle name="常规 24 2 8 2 2 2" xfId="984"/>
    <cellStyle name="常规 19 3 3 2" xfId="985"/>
    <cellStyle name="标题 7 5 3" xfId="986"/>
    <cellStyle name="好_2013年上级 2 3 2" xfId="987"/>
    <cellStyle name="标题 7 5 3 2 2" xfId="988"/>
    <cellStyle name="常规 19 3 3 3" xfId="989"/>
    <cellStyle name="标题 7 5 4" xfId="990"/>
    <cellStyle name="差_2013年上级 2 17 2" xfId="991"/>
    <cellStyle name="常规 2 3 8 3 2 2" xfId="992"/>
    <cellStyle name="标题 7 6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注释 2 14" xfId="999"/>
    <cellStyle name="标题 7 6 3 2" xfId="1000"/>
    <cellStyle name="注释 2 14 2" xfId="1001"/>
    <cellStyle name="标题 7 6 3 2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样式 1 3" xfId="1008"/>
    <cellStyle name="标题 7 7 3 2" xfId="1009"/>
    <cellStyle name="货币 2 2 4 4" xfId="1010"/>
    <cellStyle name="标题 7 7 3 2 2" xfId="1011"/>
    <cellStyle name="常规 10 2 11 2" xfId="1012"/>
    <cellStyle name="常规 16 2 2 2 2" xfId="1013"/>
    <cellStyle name="标题 8 2 2" xfId="1014"/>
    <cellStyle name="常规 6 2 4 3 2 2" xfId="1015"/>
    <cellStyle name="常规 10 2 2 2" xfId="1016"/>
    <cellStyle name="标题 7 7 3 3" xfId="1017"/>
    <cellStyle name="标题 7 7 4" xfId="1018"/>
    <cellStyle name="标题 7 8 2" xfId="1019"/>
    <cellStyle name="标题 7 8 2 2" xfId="1020"/>
    <cellStyle name="标题 7 8 2 3" xfId="1021"/>
    <cellStyle name="常规 19 4 3 2 2" xfId="1022"/>
    <cellStyle name="标题 7 8 3" xfId="1023"/>
    <cellStyle name="标题 7 8 3 2" xfId="1024"/>
    <cellStyle name="常规 10 3 2 2" xfId="1025"/>
    <cellStyle name="标题 7 8 3 3" xfId="1026"/>
    <cellStyle name="差_2013年上级 2 2 2 2" xfId="1027"/>
    <cellStyle name="常规 16 2 3 2 2" xfId="1028"/>
    <cellStyle name="标题 9 2 2" xfId="1029"/>
    <cellStyle name="常规 16 6 2 2 2" xfId="1030"/>
    <cellStyle name="标题 7 9" xfId="1031"/>
    <cellStyle name="常规 5 3 10 4" xfId="1032"/>
    <cellStyle name="标题 7 9 2" xfId="1033"/>
    <cellStyle name="标题 7 9 2 3" xfId="1034"/>
    <cellStyle name="标题 7 9 3" xfId="1035"/>
    <cellStyle name="标题 7 9 3 2 2" xfId="1036"/>
    <cellStyle name="好_2013年上级 2 10" xfId="1037"/>
    <cellStyle name="差_2013年上级 2 6 2" xfId="1038"/>
    <cellStyle name="差_2013年上级 2 7" xfId="1039"/>
    <cellStyle name="常规 10 4 2 2" xfId="1040"/>
    <cellStyle name="标题 7 9 3 3" xfId="1041"/>
    <cellStyle name="差_2013年上级 2 3 2 2" xfId="1042"/>
    <cellStyle name="注释 2 4 3 2" xfId="1043"/>
    <cellStyle name="好_2013年上级 2 10 3" xfId="1044"/>
    <cellStyle name="差_2013年上级 2 6 2 3" xfId="1045"/>
    <cellStyle name="差_2013年上级 2 10 2 2 2" xfId="1046"/>
    <cellStyle name="常规 10 2 11" xfId="1047"/>
    <cellStyle name="常规 13 2 18 2" xfId="1048"/>
    <cellStyle name="常规 2 7" xfId="1049"/>
    <cellStyle name="常规 16 2 2 2" xfId="1050"/>
    <cellStyle name="标题 8 2" xfId="1051"/>
    <cellStyle name="常规 10 2 12" xfId="1052"/>
    <cellStyle name="输入 2" xfId="1053"/>
    <cellStyle name="常规 2 8" xfId="1054"/>
    <cellStyle name="常规 2 2 2 5 3 2 2" xfId="1055"/>
    <cellStyle name="常规 16 2 2 3" xfId="1056"/>
    <cellStyle name="标题 8 3" xfId="1057"/>
    <cellStyle name="差_2013年上级 2 2 3" xfId="1058"/>
    <cellStyle name="常规 16 2 3 3" xfId="1059"/>
    <cellStyle name="标题 9 3" xfId="1060"/>
    <cellStyle name="差 2 2" xfId="1061"/>
    <cellStyle name="常规 16 8" xfId="1062"/>
    <cellStyle name="常规 5 3 12 2 2" xfId="1063"/>
    <cellStyle name="差_2013年上级 2 10" xfId="1064"/>
    <cellStyle name="差_2013年上级 2 10 2" xfId="1065"/>
    <cellStyle name="差_2013年上级 2 10 3" xfId="1066"/>
    <cellStyle name="注释 2 5 3" xfId="1067"/>
    <cellStyle name="差_2013年上级 2 10 3 2" xfId="1068"/>
    <cellStyle name="注释 2 5 3 2" xfId="1069"/>
    <cellStyle name="差_2013年上级 2 7 2 3" xfId="1070"/>
    <cellStyle name="差_2013年上级 2 10 3 2 2" xfId="1071"/>
    <cellStyle name="差_2013年上级 2 11" xfId="1072"/>
    <cellStyle name="差_2013专项转支 2 5 3" xfId="1073"/>
    <cellStyle name="注释 2 8" xfId="1074"/>
    <cellStyle name="注释 3 4 3" xfId="1075"/>
    <cellStyle name="常规 13 2 4 2" xfId="1076"/>
    <cellStyle name="差_2013年上级 2 11 2 2" xfId="1077"/>
    <cellStyle name="常规 16 5 3 2 2" xfId="1078"/>
    <cellStyle name="常规 13 2 5" xfId="1079"/>
    <cellStyle name="差_2013年上级 2 11 3" xfId="1080"/>
    <cellStyle name="常规 2 4 21 2" xfId="1081"/>
    <cellStyle name="常规 2 4 16 2" xfId="1082"/>
    <cellStyle name="差_2013年上级 2 18" xfId="1083"/>
    <cellStyle name="常规 10 2 6" xfId="1084"/>
    <cellStyle name="常规 2 4 3 2 2" xfId="1085"/>
    <cellStyle name="差_2013年上级 2 18 2" xfId="1086"/>
    <cellStyle name="差_2013年上级 2 19" xfId="1087"/>
    <cellStyle name="注释 2 9 2 3" xfId="1088"/>
    <cellStyle name="差_2013年上级 2 19 2" xfId="1089"/>
    <cellStyle name="差_2013年上级 2 2 2 3" xfId="1090"/>
    <cellStyle name="常规 24 2 7" xfId="1091"/>
    <cellStyle name="常规 19 4 2 3" xfId="1092"/>
    <cellStyle name="差_2013年上级 2 2 3 2 2" xfId="1093"/>
    <cellStyle name="差_2013年上级 2 2 4" xfId="1094"/>
    <cellStyle name="常规 5 4 4 3 3" xfId="1095"/>
    <cellStyle name="常规 2 2 2 9 4" xfId="1096"/>
    <cellStyle name="差_2013年上级 2 3 2" xfId="1097"/>
    <cellStyle name="差_2013年上级 2 3 2 2 2" xfId="1098"/>
    <cellStyle name="差_2013年上级 2 3 2 3" xfId="1099"/>
    <cellStyle name="差_2013年上级 2 3 3" xfId="1100"/>
    <cellStyle name="常规 11 8" xfId="1101"/>
    <cellStyle name="差_2013年上级 2 3 3 2" xfId="1102"/>
    <cellStyle name="差_2013专项转支 2 8 3 2 2" xfId="1103"/>
    <cellStyle name="注释 3 7 3 2 2" xfId="1104"/>
    <cellStyle name="常规 13 2 7 2 2 2" xfId="1105"/>
    <cellStyle name="常规 11 9" xfId="1106"/>
    <cellStyle name="差_2013年上级 2 3 3 3" xfId="1107"/>
    <cellStyle name="差_2013年上级 2 8 3 2 2" xfId="1108"/>
    <cellStyle name="差_2013年上级 2 3 4" xfId="1109"/>
    <cellStyle name="差_2013年上级 2 4" xfId="1110"/>
    <cellStyle name="常规 15 5 2 3" xfId="1111"/>
    <cellStyle name="差_2013年上级 2 4 2" xfId="1112"/>
    <cellStyle name="差_2013年上级 2 4 2 2" xfId="1113"/>
    <cellStyle name="注释 2 2 3 2" xfId="1114"/>
    <cellStyle name="差_2013年上级 2 4 2 3" xfId="1115"/>
    <cellStyle name="差_2013年上级 2 4 3" xfId="1116"/>
    <cellStyle name="差_2013年上级 2 4 3 2" xfId="1117"/>
    <cellStyle name="常规 13 2 7 3 2 2" xfId="1118"/>
    <cellStyle name="差_2013年上级 2 4 3 3" xfId="1119"/>
    <cellStyle name="差_2013年上级 2 4 4" xfId="1120"/>
    <cellStyle name="常规 24 2 14 2" xfId="1121"/>
    <cellStyle name="差_2013年上级 2 5" xfId="1122"/>
    <cellStyle name="常规 15 5 3 3" xfId="1123"/>
    <cellStyle name="差_2013年上级 2 5 2" xfId="1124"/>
    <cellStyle name="常规 7 2 20" xfId="1125"/>
    <cellStyle name="常规 7 2 15" xfId="1126"/>
    <cellStyle name="差_2013年上级 2 5 2 2" xfId="1127"/>
    <cellStyle name="注释 2 3 3 2" xfId="1128"/>
    <cellStyle name="常规 7 2 21" xfId="1129"/>
    <cellStyle name="常规 7 2 16" xfId="1130"/>
    <cellStyle name="差_2013年上级 2 5 2 3" xfId="1131"/>
    <cellStyle name="差_2013年上级 2 5 3" xfId="1132"/>
    <cellStyle name="差_2013年上级 2 5 3 2" xfId="1133"/>
    <cellStyle name="差_2013年上级 2 5 3 3" xfId="1134"/>
    <cellStyle name="差_2013年上级 2 6 2 2" xfId="1135"/>
    <cellStyle name="好_2013年上级 2 10 2" xfId="1136"/>
    <cellStyle name="差_2013年上级 2 6 2 2 2" xfId="1137"/>
    <cellStyle name="好_2013年上级 2 10 2 2" xfId="1138"/>
    <cellStyle name="差_2013年上级 2 6 3" xfId="1139"/>
    <cellStyle name="好_2013年上级 2 11" xfId="1140"/>
    <cellStyle name="差_2013年上级 2 6 3 2" xfId="1141"/>
    <cellStyle name="好_2013年上级 2 11 2" xfId="1142"/>
    <cellStyle name="差_2013年上级 2 6 3 2 2" xfId="1143"/>
    <cellStyle name="好_2013年上级 2 11 2 2" xfId="1144"/>
    <cellStyle name="差_2013年上级 2 6 4" xfId="1145"/>
    <cellStyle name="好_2013年上级 2 12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差_2013年上级 3 2 2" xfId="1152"/>
    <cellStyle name="常规 5 4 5 2 3" xfId="1153"/>
    <cellStyle name="差_2013年上级 2 7 3 3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差_2013年上级 2 8 2 3" xfId="1160"/>
    <cellStyle name="注释 2 6 3 2" xfId="1161"/>
    <cellStyle name="差_2013年上级 2 8 3" xfId="1162"/>
    <cellStyle name="差_2013年上级 2 8 3 2" xfId="1163"/>
    <cellStyle name="差_2013年上级 4 2 2" xfId="1164"/>
    <cellStyle name="常规 5 4 6 2 3" xfId="1165"/>
    <cellStyle name="差_2013年上级 2 8 3 3" xfId="1166"/>
    <cellStyle name="差_2013年上级 2 8 4" xfId="1167"/>
    <cellStyle name="常规 7 2 2 3 2 2" xfId="1168"/>
    <cellStyle name="差_2013年上级 2 9" xfId="1169"/>
    <cellStyle name="差_2013年上级 2 9 2" xfId="1170"/>
    <cellStyle name="常规 9 2 10 2 3" xfId="1171"/>
    <cellStyle name="差_2013年上级 2 9 2 2" xfId="1172"/>
    <cellStyle name="差_2013年上级 2 9 2 2 2" xfId="1173"/>
    <cellStyle name="差_2013年上级 2 9 2 3" xfId="1174"/>
    <cellStyle name="注释 2 7 3 2" xfId="1175"/>
    <cellStyle name="差_2013年上级 2 9 3" xfId="1176"/>
    <cellStyle name="常规 6 2 6 2 2" xfId="1177"/>
    <cellStyle name="差_2013年上级 2 9 3 2" xfId="1178"/>
    <cellStyle name="常规 6 2 6 2 2 2" xfId="1179"/>
    <cellStyle name="差_2013年上级 2 9 3 2 2" xfId="1180"/>
    <cellStyle name="差_2013年上级 2 9 3 3" xfId="1181"/>
    <cellStyle name="差_2013年上级 2 9 4" xfId="1182"/>
    <cellStyle name="常规 6 2 6 2 3" xfId="1183"/>
    <cellStyle name="差_2013年上级 3" xfId="1184"/>
    <cellStyle name="常规 18 5 2 3" xfId="1185"/>
    <cellStyle name="常规 3 3 4 3 2" xfId="1186"/>
    <cellStyle name="差_2013年上级 4" xfId="1187"/>
    <cellStyle name="常规 3 3 4 3 3" xfId="1188"/>
    <cellStyle name="常规 9 2 8 3 2" xfId="1189"/>
    <cellStyle name="差_2013年上级 4 2" xfId="1190"/>
    <cellStyle name="常规 9 2 8 3 2 2" xfId="1191"/>
    <cellStyle name="差_2013年上级 4 3" xfId="1192"/>
    <cellStyle name="差_2013年上级 5" xfId="1193"/>
    <cellStyle name="常规 9 2 8 3 3" xfId="1194"/>
    <cellStyle name="差_2013专项转支" xfId="1195"/>
    <cellStyle name="货币 2 2 2" xfId="1196"/>
    <cellStyle name="差_2013专项转支 2" xfId="1197"/>
    <cellStyle name="货币 2 2 2 2" xfId="1198"/>
    <cellStyle name="差_2013专项转支 2 10" xfId="1199"/>
    <cellStyle name="常规 24 2 9 4" xfId="1200"/>
    <cellStyle name="差_2013专项转支 2 10 2" xfId="1201"/>
    <cellStyle name="差_2013专项转支 2 10 2 2" xfId="1202"/>
    <cellStyle name="常规 16 4 4" xfId="1203"/>
    <cellStyle name="常规 24 2 5 3 3" xfId="1204"/>
    <cellStyle name="差_2013专项转支 2 10 2 2 2" xfId="1205"/>
    <cellStyle name="差_2013专项转支 2 10 2 3" xfId="1206"/>
    <cellStyle name="差_2013专项转支 2 10 3 2" xfId="1207"/>
    <cellStyle name="常规 17 4 4" xfId="1208"/>
    <cellStyle name="常规 24 2 6 3 3" xfId="1209"/>
    <cellStyle name="差_2013专项转支 2 10 3 2 2" xfId="1210"/>
    <cellStyle name="差_2013专项转支 2 10 3 3" xfId="1211"/>
    <cellStyle name="常规 9 2 10 3 2 2" xfId="1212"/>
    <cellStyle name="差_2013专项转支 2 10 4" xfId="1213"/>
    <cellStyle name="差_2013专项转支 2 11" xfId="1214"/>
    <cellStyle name="常规 4 2 3 3 2" xfId="1215"/>
    <cellStyle name="差_2013专项转支 2 11 2" xfId="1216"/>
    <cellStyle name="常规 4 2 3 3 2 2" xfId="1217"/>
    <cellStyle name="常规 10 2 3" xfId="1218"/>
    <cellStyle name="常规 6 2 4 3 3" xfId="1219"/>
    <cellStyle name="差_2013专项转支 2 11 2 2" xfId="1220"/>
    <cellStyle name="差_2013专项转支 2 11 3" xfId="1221"/>
    <cellStyle name="差_2013专项转支 2 2" xfId="1222"/>
    <cellStyle name="货币 2 2 2 2 2" xfId="1223"/>
    <cellStyle name="差_2013专项转支 2 2 2" xfId="1224"/>
    <cellStyle name="货币 2 2 2 2 2 2" xfId="1225"/>
    <cellStyle name="差_2013专项转支 2 2 2 2" xfId="1226"/>
    <cellStyle name="差_2013专项转支 2 2 2 2 2" xfId="1227"/>
    <cellStyle name="差_2013专项转支 2 2 3" xfId="1228"/>
    <cellStyle name="常规 13 2 8 2 2" xfId="1229"/>
    <cellStyle name="货币 2 2 8 2" xfId="1230"/>
    <cellStyle name="注释 3 8 3 2" xfId="1231"/>
    <cellStyle name="差_2013专项转支 2 2 4" xfId="1232"/>
    <cellStyle name="差_2013专项转支 2 9 3 2" xfId="1233"/>
    <cellStyle name="常规 4 9 2 5 2" xfId="1234"/>
    <cellStyle name="差_2013专项转支 2 3" xfId="1235"/>
    <cellStyle name="货币 2 2 2 2 3" xfId="1236"/>
    <cellStyle name="差_2013专项转支 2 3 2" xfId="1237"/>
    <cellStyle name="差_2013专项转支 2 3 2 2" xfId="1238"/>
    <cellStyle name="差_2013专项转支 2 3 2 2 2" xfId="1239"/>
    <cellStyle name="常规 13 2 2 2" xfId="1240"/>
    <cellStyle name="常规 6 2 7 3 2 2" xfId="1241"/>
    <cellStyle name="注释 3 2 3" xfId="1242"/>
    <cellStyle name="差_2013专项转支 2 3 3" xfId="1243"/>
    <cellStyle name="常规 13 2 2 2 2" xfId="1244"/>
    <cellStyle name="注释 3 2 3 2" xfId="1245"/>
    <cellStyle name="差_2013专项转支 2 3 3 2" xfId="1246"/>
    <cellStyle name="常规 13 2 2 2 2 2" xfId="1247"/>
    <cellStyle name="注释 3 2 3 2 2" xfId="1248"/>
    <cellStyle name="差_2013专项转支 2 3 3 2 2" xfId="1249"/>
    <cellStyle name="差_2013专项转支 2 4 2 2" xfId="1250"/>
    <cellStyle name="差_2013专项转支 2 4 2 2 2" xfId="1251"/>
    <cellStyle name="常规 13 2 3 2 2" xfId="1252"/>
    <cellStyle name="注释 3 3 3 2" xfId="1253"/>
    <cellStyle name="差_2013专项转支 2 4 3 2" xfId="1254"/>
    <cellStyle name="常规 13 2 3 2 2 2" xfId="1255"/>
    <cellStyle name="注释 3 3 3 2 2" xfId="1256"/>
    <cellStyle name="差_2013专项转支 2 4 3 2 2" xfId="1257"/>
    <cellStyle name="差_2013专项转支 2 5 2" xfId="1258"/>
    <cellStyle name="注释 2 7" xfId="1259"/>
    <cellStyle name="差_2013专项转支 2 5 2 2" xfId="1260"/>
    <cellStyle name="注释 2 7 2" xfId="1261"/>
    <cellStyle name="差_2013专项转支 2 5 2 2 2" xfId="1262"/>
    <cellStyle name="注释 2 7 2 2" xfId="1263"/>
    <cellStyle name="差_2013专项转支 2 5 2 3" xfId="1264"/>
    <cellStyle name="注释 2 7 3" xfId="1265"/>
    <cellStyle name="常规 13 2 4 2 2" xfId="1266"/>
    <cellStyle name="注释 3 4 3 2" xfId="1267"/>
    <cellStyle name="差_2013专项转支 2 5 3 2" xfId="1268"/>
    <cellStyle name="注释 2 8 2" xfId="1269"/>
    <cellStyle name="常规 13 2 4 2 2 2" xfId="1270"/>
    <cellStyle name="注释 3 4 3 2 2" xfId="1271"/>
    <cellStyle name="差_2013专项转支 2 5 3 2 2" xfId="1272"/>
    <cellStyle name="注释 2 8 2 2" xfId="1273"/>
    <cellStyle name="常规 13 2 4 2 3" xfId="1274"/>
    <cellStyle name="注释 3 4 3 3" xfId="1275"/>
    <cellStyle name="差_2013专项转支 2 5 3 3" xfId="1276"/>
    <cellStyle name="注释 2 8 3" xfId="1277"/>
    <cellStyle name="常规 13 2 4 3" xfId="1278"/>
    <cellStyle name="注释 3 4 4" xfId="1279"/>
    <cellStyle name="差_2013专项转支 2 5 4" xfId="1280"/>
    <cellStyle name="常规 18 5 3 2 2" xfId="1281"/>
    <cellStyle name="常规 4 9 2 8 2" xfId="1282"/>
    <cellStyle name="注释 2 9" xfId="1283"/>
    <cellStyle name="差_2013专项转支 2 8" xfId="1284"/>
    <cellStyle name="注释 3 5 2" xfId="1285"/>
    <cellStyle name="差_2013专项转支 2 6 2" xfId="1286"/>
    <cellStyle name="注释 3 7" xfId="1287"/>
    <cellStyle name="差_2013专项转支 2 8 2" xfId="1288"/>
    <cellStyle name="注释 3 5 2 2" xfId="1289"/>
    <cellStyle name="差_2013专项转支 2 6 2 2" xfId="1290"/>
    <cellStyle name="注释 3 7 2" xfId="1291"/>
    <cellStyle name="差_2013专项转支 2 8 2 2" xfId="1292"/>
    <cellStyle name="注释 3 5 2 2 2" xfId="1293"/>
    <cellStyle name="差_2013专项转支 2 6 2 2 2" xfId="1294"/>
    <cellStyle name="注释 3 7 2 2" xfId="1295"/>
    <cellStyle name="差_2013专项转支 2 8 3" xfId="1296"/>
    <cellStyle name="注释 3 5 2 3" xfId="1297"/>
    <cellStyle name="差_2013专项转支 2 6 2 3" xfId="1298"/>
    <cellStyle name="常规 13 2 7 2" xfId="1299"/>
    <cellStyle name="注释 3 7 3" xfId="1300"/>
    <cellStyle name="差_2013专项转支 2 9" xfId="1301"/>
    <cellStyle name="常规 13 2 5 2" xfId="1302"/>
    <cellStyle name="注释 3 5 3" xfId="1303"/>
    <cellStyle name="差_2013专项转支 2 6 3" xfId="1304"/>
    <cellStyle name="注释 3 8" xfId="1305"/>
    <cellStyle name="差_2013专项转支 2 9 2" xfId="1306"/>
    <cellStyle name="常规 13 2 5 2 2" xfId="1307"/>
    <cellStyle name="常规 4 9 2 4" xfId="1308"/>
    <cellStyle name="注释 3 5 3 2" xfId="1309"/>
    <cellStyle name="差_2013专项转支 2 6 3 2" xfId="1310"/>
    <cellStyle name="货币 2 2 7" xfId="1311"/>
    <cellStyle name="注释 3 8 2" xfId="1312"/>
    <cellStyle name="差_2013专项转支 2 9 2 2" xfId="1313"/>
    <cellStyle name="常规 13 2 5 2 2 2" xfId="1314"/>
    <cellStyle name="常规 4 9 2 4 2" xfId="1315"/>
    <cellStyle name="注释 3 5 3 2 2" xfId="1316"/>
    <cellStyle name="差_2013专项转支 2 6 3 2 2" xfId="1317"/>
    <cellStyle name="货币 2 2 7 2" xfId="1318"/>
    <cellStyle name="注释 3 8 2 2" xfId="1319"/>
    <cellStyle name="差_2013专项转支 2 9 3" xfId="1320"/>
    <cellStyle name="常规 13 2 5 2 3" xfId="1321"/>
    <cellStyle name="常规 4 9 2 5" xfId="1322"/>
    <cellStyle name="注释 3 5 3 3" xfId="1323"/>
    <cellStyle name="差_2013专项转支 2 6 3 3" xfId="1324"/>
    <cellStyle name="常规 13 2 8 2" xfId="1325"/>
    <cellStyle name="货币 2 2 8" xfId="1326"/>
    <cellStyle name="注释 3 8 3" xfId="1327"/>
    <cellStyle name="常规 13 2 5 3" xfId="1328"/>
    <cellStyle name="注释 3 5 4" xfId="1329"/>
    <cellStyle name="差_2013专项转支 2 6 4" xfId="1330"/>
    <cellStyle name="常规 4 9 2 9 2" xfId="1331"/>
    <cellStyle name="注释 3 9" xfId="1332"/>
    <cellStyle name="差_2013专项转支 2 7" xfId="1333"/>
    <cellStyle name="差_2013专项转支 2 7 2" xfId="1334"/>
    <cellStyle name="常规 27" xfId="1335"/>
    <cellStyle name="常规 32" xfId="1336"/>
    <cellStyle name="差_2013专项转支 2 7 2 2" xfId="1337"/>
    <cellStyle name="常规 27 2" xfId="1338"/>
    <cellStyle name="差_2013专项转支 2 7 2 2 2" xfId="1339"/>
    <cellStyle name="常规 27 2 2" xfId="1340"/>
    <cellStyle name="差_2013专项转支 2 7 2 3" xfId="1341"/>
    <cellStyle name="常规 27 3" xfId="1342"/>
    <cellStyle name="常规 5 2 2 9 2" xfId="1343"/>
    <cellStyle name="常规 13 2 6 2" xfId="1344"/>
    <cellStyle name="常规 2 4 6 2 2 2" xfId="1345"/>
    <cellStyle name="货币 2 2 11" xfId="1346"/>
    <cellStyle name="注释 3 6 3" xfId="1347"/>
    <cellStyle name="差_2013专项转支 2 7 3" xfId="1348"/>
    <cellStyle name="常规 28" xfId="1349"/>
    <cellStyle name="常规 33" xfId="1350"/>
    <cellStyle name="常规 13 2 6 2 2" xfId="1351"/>
    <cellStyle name="货币 2 2 11 2" xfId="1352"/>
    <cellStyle name="注释 3 6 3 2" xfId="1353"/>
    <cellStyle name="差_2013专项转支 2 7 3 2" xfId="1354"/>
    <cellStyle name="常规 28 2" xfId="1355"/>
    <cellStyle name="常规 13 2 6 2 2 2" xfId="1356"/>
    <cellStyle name="货币 2 2 11 2 2" xfId="1357"/>
    <cellStyle name="注释 3 6 3 2 2" xfId="1358"/>
    <cellStyle name="差_2013专项转支 2 7 3 2 2" xfId="1359"/>
    <cellStyle name="常规 13 2 6 2 3" xfId="1360"/>
    <cellStyle name="货币 2 2 11 3" xfId="1361"/>
    <cellStyle name="注释 3 6 3 3" xfId="1362"/>
    <cellStyle name="差_2013专项转支 2 7 3 3" xfId="1363"/>
    <cellStyle name="常规 28 3" xfId="1364"/>
    <cellStyle name="常规 13 2 6 3" xfId="1365"/>
    <cellStyle name="货币 2 2 12" xfId="1366"/>
    <cellStyle name="注释 3 6 4" xfId="1367"/>
    <cellStyle name="差_2013专项转支 2 7 4" xfId="1368"/>
    <cellStyle name="常规 29" xfId="1369"/>
    <cellStyle name="常规 34" xfId="1370"/>
    <cellStyle name="差_2013专项转支 2 8 2 3" xfId="1371"/>
    <cellStyle name="常规 13 2 7 2 2" xfId="1372"/>
    <cellStyle name="注释 3 7 3 2" xfId="1373"/>
    <cellStyle name="差_2013专项转支 2 8 3 2" xfId="1374"/>
    <cellStyle name="常规 13 2 7 2 3" xfId="1375"/>
    <cellStyle name="注释 3 7 3 3" xfId="1376"/>
    <cellStyle name="差_2013专项转支 2 8 3 3" xfId="1377"/>
    <cellStyle name="常规 13 2 7 3" xfId="1378"/>
    <cellStyle name="常规 2 2 2 2 2 2" xfId="1379"/>
    <cellStyle name="注释 3 7 4" xfId="1380"/>
    <cellStyle name="差_2013专项转支 2 8 4" xfId="1381"/>
    <cellStyle name="差_2013专项转支 2 9 2 2 2" xfId="1382"/>
    <cellStyle name="常规 4 9 2 4 2 2" xfId="1383"/>
    <cellStyle name="差_2013专项转支 2 9 2 3" xfId="1384"/>
    <cellStyle name="常规 4 9 2 4 3" xfId="1385"/>
    <cellStyle name="常规 13 2 8 2 3" xfId="1386"/>
    <cellStyle name="货币 2 2 8 3" xfId="1387"/>
    <cellStyle name="注释 3 8 3 3" xfId="1388"/>
    <cellStyle name="差_2013专项转支 2 9 3 3" xfId="1389"/>
    <cellStyle name="常规 4 9 2 5 3" xfId="1390"/>
    <cellStyle name="差_2013专项转支 3" xfId="1391"/>
    <cellStyle name="货币 2 2 2 3" xfId="1392"/>
    <cellStyle name="常规 16" xfId="1393"/>
    <cellStyle name="常规 21" xfId="1394"/>
    <cellStyle name="差_2013专项转支 3 2" xfId="1395"/>
    <cellStyle name="货币 2 2 2 3 2" xfId="1396"/>
    <cellStyle name="常规 16 2" xfId="1397"/>
    <cellStyle name="常规 21 2" xfId="1398"/>
    <cellStyle name="差_2013专项转支 3 2 2" xfId="1399"/>
    <cellStyle name="货币 2 2 2 3 2 2" xfId="1400"/>
    <cellStyle name="常规 17" xfId="1401"/>
    <cellStyle name="常规 22" xfId="1402"/>
    <cellStyle name="注释 4 2" xfId="1403"/>
    <cellStyle name="差_2013专项转支 3 3" xfId="1404"/>
    <cellStyle name="货币 2 2 2 3 3" xfId="1405"/>
    <cellStyle name="差_2013专项转支 4" xfId="1406"/>
    <cellStyle name="货币 2 2 2 4" xfId="1407"/>
    <cellStyle name="差_2013专项转支 4 2 2" xfId="1408"/>
    <cellStyle name="差_2013专项转支 4 3" xfId="1409"/>
    <cellStyle name="常规 5 3 7 2 2 2" xfId="1410"/>
    <cellStyle name="差_2013专项转支 5" xfId="1411"/>
    <cellStyle name="常规 10" xfId="1412"/>
    <cellStyle name="常规 10 2" xfId="1413"/>
    <cellStyle name="常规 6 2 4 3" xfId="1414"/>
    <cellStyle name="常规 10 2 10" xfId="1415"/>
    <cellStyle name="好_2013专项转支 3 2 2" xfId="1416"/>
    <cellStyle name="常规 10 2 10 2" xfId="1417"/>
    <cellStyle name="常规 10 2 10 2 2" xfId="1418"/>
    <cellStyle name="常规 7 2 8 3" xfId="1419"/>
    <cellStyle name="常规 10 2 10 2 2 2" xfId="1420"/>
    <cellStyle name="常规 7 2 8 3 2" xfId="1421"/>
    <cellStyle name="常规 10 2 10 2 3" xfId="1422"/>
    <cellStyle name="常规 7 2 8 4" xfId="1423"/>
    <cellStyle name="注释 3 19 2" xfId="1424"/>
    <cellStyle name="常规 10 2 10 3" xfId="1425"/>
    <cellStyle name="常规 10 2 10 3 2" xfId="1426"/>
    <cellStyle name="常规 7 2 9 3" xfId="1427"/>
    <cellStyle name="常规 10 2 10 3 2 2" xfId="1428"/>
    <cellStyle name="常规 7 2 9 3 2" xfId="1429"/>
    <cellStyle name="常规 10 2 10 3 3" xfId="1430"/>
    <cellStyle name="常规 5 3 2 2 2" xfId="1431"/>
    <cellStyle name="常规 7 2 9 4" xfId="1432"/>
    <cellStyle name="常规 10 2 10 4" xfId="1433"/>
    <cellStyle name="常规 10 2 11 2 2" xfId="1434"/>
    <cellStyle name="好_2013年上级 2 17" xfId="1435"/>
    <cellStyle name="好_2013年上级 2 2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常规 10 2 14" xfId="1442"/>
    <cellStyle name="好_2013年上级 2 9 2 2 2" xfId="1443"/>
    <cellStyle name="常规 10 2 14 2" xfId="1444"/>
    <cellStyle name="常规 10 2 15" xfId="1445"/>
    <cellStyle name="常规 10 2 20" xfId="1446"/>
    <cellStyle name="常规 4 9 2 10 3 2" xfId="1447"/>
    <cellStyle name="常规 10 2 15 2" xfId="1448"/>
    <cellStyle name="常规 10 2 20 2" xfId="1449"/>
    <cellStyle name="常规 4 9 2 10 3 2 2" xfId="1450"/>
    <cellStyle name="常规 10 2 17 2" xfId="1451"/>
    <cellStyle name="常规 10 2 18" xfId="1452"/>
    <cellStyle name="常规 10 2 19" xfId="1453"/>
    <cellStyle name="常规 10 2 2" xfId="1454"/>
    <cellStyle name="常规 6 2 4 3 2" xfId="1455"/>
    <cellStyle name="常规 10 2 2 2 2" xfId="1456"/>
    <cellStyle name="货币 2 2 5 4" xfId="1457"/>
    <cellStyle name="常规 10 2 2 2 2 2" xfId="1458"/>
    <cellStyle name="常规 4 2 5 4" xfId="1459"/>
    <cellStyle name="常规 10 2 2 3 2" xfId="1460"/>
    <cellStyle name="货币 2 2 6 4" xfId="1461"/>
    <cellStyle name="常规 10 2 2 3 2 2" xfId="1462"/>
    <cellStyle name="常规 4 3 5 4" xfId="1463"/>
    <cellStyle name="常规 10 2 2 3 3" xfId="1464"/>
    <cellStyle name="常规 10 2 2 4" xfId="1465"/>
    <cellStyle name="常规 7 2 5 3 2 2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10 2 3 3 2 2" xfId="1472"/>
    <cellStyle name="常规 5 3 5 4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10 2 4 2 2 2" xfId="1479"/>
    <cellStyle name="常规 11 3" xfId="1480"/>
    <cellStyle name="常规 6 2 5 4" xfId="1481"/>
    <cellStyle name="常规 10 2 4 2 3" xfId="1482"/>
    <cellStyle name="常规 18 2 3 2 2" xfId="1483"/>
    <cellStyle name="常规 10 2 4 3" xfId="1484"/>
    <cellStyle name="常规 10 2 4 3 2" xfId="1485"/>
    <cellStyle name="好_2013年上级 5" xfId="1486"/>
    <cellStyle name="常规 10 2 4 3 2 2" xfId="1487"/>
    <cellStyle name="常规 11 5 2 2 2" xfId="1488"/>
    <cellStyle name="常规 10 2 4 3 3" xfId="1489"/>
    <cellStyle name="常规 10 2 4 4" xfId="1490"/>
    <cellStyle name="常规 10 2 5" xfId="1491"/>
    <cellStyle name="常规 10 2 5 2" xfId="1492"/>
    <cellStyle name="常规 10 2 5 2 2" xfId="1493"/>
    <cellStyle name="注释 3 16" xfId="1494"/>
    <cellStyle name="注释 3 21" xfId="1495"/>
    <cellStyle name="常规 10 2 5 2 2 2" xfId="1496"/>
    <cellStyle name="常规 7 2 5 4" xfId="1497"/>
    <cellStyle name="注释 3 16 2" xfId="1498"/>
    <cellStyle name="注释 3 21 2" xfId="1499"/>
    <cellStyle name="常规 10 2 5 2 3" xfId="1500"/>
    <cellStyle name="注释 3 17" xfId="1501"/>
    <cellStyle name="注释 3 22" xfId="1502"/>
    <cellStyle name="常规 10 2 5 3" xfId="1503"/>
    <cellStyle name="常规 10 2 5 3 2" xfId="1504"/>
    <cellStyle name="常规 10 2 5 3 2 2" xfId="1505"/>
    <cellStyle name="常规 11 5 3 2 2" xfId="1506"/>
    <cellStyle name="常规 10 2 5 3 3" xfId="1507"/>
    <cellStyle name="常规 10 2 5 4" xfId="1508"/>
    <cellStyle name="常规 10 2 6 2" xfId="1509"/>
    <cellStyle name="常规 2 4 3 2 2 2" xfId="1510"/>
    <cellStyle name="常规 10 2 6 2 2" xfId="1511"/>
    <cellStyle name="常规 10 2 7 3" xfId="1512"/>
    <cellStyle name="常规 10 2 6 2 2 2" xfId="1513"/>
    <cellStyle name="常规 10 2 7 3 2" xfId="1514"/>
    <cellStyle name="常规 8 2 5 4" xfId="1515"/>
    <cellStyle name="常规 10 2 6 2 3" xfId="1516"/>
    <cellStyle name="常规 10 2 7 4" xfId="1517"/>
    <cellStyle name="常规 10 2 6 3" xfId="1518"/>
    <cellStyle name="常规 10 2 6 3 2" xfId="1519"/>
    <cellStyle name="常规 10 2 8 3" xfId="1520"/>
    <cellStyle name="常规 10 2 6 3 2 2" xfId="1521"/>
    <cellStyle name="常规 10 2 8 3 2" xfId="1522"/>
    <cellStyle name="常规 10 2 6 3 3" xfId="1523"/>
    <cellStyle name="常规 10 2 8 4" xfId="1524"/>
    <cellStyle name="常规 10 2 6 4" xfId="1525"/>
    <cellStyle name="常规 10 2 7" xfId="1526"/>
    <cellStyle name="常规 2 4 3 2 3" xfId="1527"/>
    <cellStyle name="常规 10 2 7 2" xfId="1528"/>
    <cellStyle name="常规 10 2 7 2 2" xfId="1529"/>
    <cellStyle name="常规 8 2 4 4" xfId="1530"/>
    <cellStyle name="常规 10 2 7 2 2 2" xfId="1531"/>
    <cellStyle name="常规 9 2 5 4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10 2 9 2 2" xfId="1544"/>
    <cellStyle name="常规 2 2 2 3 3" xfId="1545"/>
    <cellStyle name="常规 10 2 9 2 2 2" xfId="1546"/>
    <cellStyle name="常规 2 2 2 3 3 2" xfId="1547"/>
    <cellStyle name="常规 10 2 9 2 3" xfId="1548"/>
    <cellStyle name="常规 2 2 2 3 4" xfId="1549"/>
    <cellStyle name="常规 10 2 9 3" xfId="1550"/>
    <cellStyle name="常规 10 2 9 3 2" xfId="1551"/>
    <cellStyle name="常规 2 2 2 4 3" xfId="1552"/>
    <cellStyle name="常规 10 2 9 3 2 2" xfId="1553"/>
    <cellStyle name="常规 2 2 2 4 3 2" xfId="1554"/>
    <cellStyle name="常规 10 2 9 3 3" xfId="1555"/>
    <cellStyle name="常规 2 2 2 4 4" xfId="1556"/>
    <cellStyle name="常规 10 2 9 4" xfId="1557"/>
    <cellStyle name="好_2013年上级 2 3 2 2" xfId="1558"/>
    <cellStyle name="常规 10 3" xfId="1559"/>
    <cellStyle name="常规 6 2 4 4" xfId="1560"/>
    <cellStyle name="常规 10 3 2" xfId="1561"/>
    <cellStyle name="常规 10 3 3" xfId="1562"/>
    <cellStyle name="常规 10 4" xfId="1563"/>
    <cellStyle name="常规 2 2 2 14 2" xfId="1564"/>
    <cellStyle name="货币 2 3 2 2" xfId="1565"/>
    <cellStyle name="常规 10 4 2" xfId="1566"/>
    <cellStyle name="常规 10 4 3" xfId="1567"/>
    <cellStyle name="常规 10 5" xfId="1568"/>
    <cellStyle name="常规 11" xfId="1569"/>
    <cellStyle name="常规 11 2" xfId="1570"/>
    <cellStyle name="常规 6 2 5 3" xfId="1571"/>
    <cellStyle name="常规 11 2 2" xfId="1572"/>
    <cellStyle name="常规 6 2 5 3 2" xfId="1573"/>
    <cellStyle name="常规 11 2 2 2" xfId="1574"/>
    <cellStyle name="常规 6 2 5 3 2 2" xfId="1575"/>
    <cellStyle name="常规 11 2 2 2 2" xfId="1576"/>
    <cellStyle name="常规 11 2 2 3" xfId="1577"/>
    <cellStyle name="常规 11 6 3" xfId="1578"/>
    <cellStyle name="常规 5 3 8 3 2 2" xfId="1579"/>
    <cellStyle name="常规 11 2 3 2 2" xfId="1580"/>
    <cellStyle name="常规 11 2 3 3" xfId="1581"/>
    <cellStyle name="常规 11 3 3 2 2" xfId="1582"/>
    <cellStyle name="常规 4 9 2 16 2" xfId="1583"/>
    <cellStyle name="常规 4 9 2 21 2" xfId="1584"/>
    <cellStyle name="常规 8 2 9 2 3" xfId="1585"/>
    <cellStyle name="常规 11 3 3 3" xfId="1586"/>
    <cellStyle name="常规 4 9 2 17" xfId="1587"/>
    <cellStyle name="常规 4 9 2 22" xfId="1588"/>
    <cellStyle name="常规 11 4" xfId="1589"/>
    <cellStyle name="常规 2 2 2 15 2" xfId="1590"/>
    <cellStyle name="常规 2 2 2 20 2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常规 11 5 2 2" xfId="1603"/>
    <cellStyle name="好_2013专项转支 2 8 4" xfId="1604"/>
    <cellStyle name="常规 11 5 2 3" xfId="1605"/>
    <cellStyle name="常规 11 5 3" xfId="1606"/>
    <cellStyle name="常规 11 5 3 2" xfId="1607"/>
    <cellStyle name="好_2013专项转支 2 9 4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常规 11 7 2 2 2" xfId="1622"/>
    <cellStyle name="常规 7 2 19" xfId="1623"/>
    <cellStyle name="好 2" xfId="1624"/>
    <cellStyle name="常规 11 7 2 3" xfId="1625"/>
    <cellStyle name="常规 6 2 8 2" xfId="1626"/>
    <cellStyle name="常规 11 7 3" xfId="1627"/>
    <cellStyle name="常规 11 7 3 2" xfId="1628"/>
    <cellStyle name="常规 11 7 3 2 2" xfId="1629"/>
    <cellStyle name="常规 11 7 3 3" xfId="1630"/>
    <cellStyle name="常规 6 2 9 2" xfId="1631"/>
    <cellStyle name="常规 11 7 4" xfId="1632"/>
    <cellStyle name="常规 12" xfId="1633"/>
    <cellStyle name="常规 13" xfId="1634"/>
    <cellStyle name="常规 13 2" xfId="1635"/>
    <cellStyle name="常规 4 2 17" xfId="1636"/>
    <cellStyle name="常规 4 2 22" xfId="1637"/>
    <cellStyle name="常规 6 2 7 3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常规 13 2 10 3 2 2" xfId="1646"/>
    <cellStyle name="好_2013专项转支 5" xfId="1647"/>
    <cellStyle name="常规 13 2 10 3 3" xfId="1648"/>
    <cellStyle name="常规 13 2 10 4" xfId="1649"/>
    <cellStyle name="常规 13 2 11 3" xfId="1650"/>
    <cellStyle name="常规 13 2 12 3" xfId="1651"/>
    <cellStyle name="常规 13 2 2" xfId="1652"/>
    <cellStyle name="常规 4 2 17 2" xfId="1653"/>
    <cellStyle name="常规 6 2 7 3 2" xfId="1654"/>
    <cellStyle name="常规 13 2 2 3 2 2" xfId="1655"/>
    <cellStyle name="货币 2 2 9 2 2 2" xfId="1656"/>
    <cellStyle name="常规 13 2 2 3 3" xfId="1657"/>
    <cellStyle name="货币 2 2 9 2 3" xfId="1658"/>
    <cellStyle name="常规 13 2 3 3 3" xfId="1659"/>
    <cellStyle name="常规 13 2 4 3 2" xfId="1660"/>
    <cellStyle name="常规 13 2 4 3 2 2" xfId="1661"/>
    <cellStyle name="常规 13 2 4 3 3" xfId="1662"/>
    <cellStyle name="常规 13 2 4 4" xfId="1663"/>
    <cellStyle name="好_2013专项转支 2 3 2 2" xfId="1664"/>
    <cellStyle name="常规 13 2 5 3 2" xfId="1665"/>
    <cellStyle name="常规 15 4" xfId="1666"/>
    <cellStyle name="常规 2 2 2 19 2" xfId="1667"/>
    <cellStyle name="常规 20 4" xfId="1668"/>
    <cellStyle name="常规 4 9 2 9 2 2 2" xfId="1669"/>
    <cellStyle name="常规 5 2 2 2 3" xfId="1670"/>
    <cellStyle name="注释 3 9 2 2" xfId="1671"/>
    <cellStyle name="常规 13 2 5 3 2 2" xfId="1672"/>
    <cellStyle name="常规 13 2 9 2" xfId="1673"/>
    <cellStyle name="常规 4 9 2 9 2 3" xfId="1674"/>
    <cellStyle name="注释 3 9 3" xfId="1675"/>
    <cellStyle name="常规 13 2 5 3 3" xfId="1676"/>
    <cellStyle name="常规 13 2 6" xfId="1677"/>
    <cellStyle name="常规 2 4 6 2 2" xfId="1678"/>
    <cellStyle name="常规 13 2 6 3 2" xfId="1679"/>
    <cellStyle name="货币 2 2 12 2" xfId="1680"/>
    <cellStyle name="常规 13 2 6 3 2 2" xfId="1681"/>
    <cellStyle name="常规 4 3" xfId="1682"/>
    <cellStyle name="货币 2 2 12 2 2" xfId="1683"/>
    <cellStyle name="常规 13 2 6 3 3" xfId="1684"/>
    <cellStyle name="货币 2 2 12 3" xfId="1685"/>
    <cellStyle name="常规 13 2 6 4" xfId="1686"/>
    <cellStyle name="货币 2 2 13" xfId="1687"/>
    <cellStyle name="常规 13 2 7" xfId="1688"/>
    <cellStyle name="常规 2 4 6 2 3" xfId="1689"/>
    <cellStyle name="常规 13 2 7 3 2" xfId="1690"/>
    <cellStyle name="常规 2 2 2 2 2 2 2" xfId="1691"/>
    <cellStyle name="注释 2 2 4" xfId="1692"/>
    <cellStyle name="常规 13 2 7 3 3" xfId="1693"/>
    <cellStyle name="常规 7 2 8 2 2 2" xfId="1694"/>
    <cellStyle name="常规 13 2 8" xfId="1695"/>
    <cellStyle name="常规 13 2 9" xfId="1696"/>
    <cellStyle name="常规 13 2 9 2 2" xfId="1697"/>
    <cellStyle name="常规 16 4" xfId="1698"/>
    <cellStyle name="常规 5 2 2 3 3" xfId="1699"/>
    <cellStyle name="注释 3 9 3 2" xfId="1700"/>
    <cellStyle name="常规 13 2 9 2 2 2" xfId="1701"/>
    <cellStyle name="常规 16 4 2" xfId="1702"/>
    <cellStyle name="常规 5 2 2 3 3 2" xfId="1703"/>
    <cellStyle name="注释 3 9 3 2 2" xfId="1704"/>
    <cellStyle name="常规 13 2 9 2 3" xfId="1705"/>
    <cellStyle name="常规 16 5" xfId="1706"/>
    <cellStyle name="常规 5 2 2 3 4" xfId="1707"/>
    <cellStyle name="注释 3 9 3 3" xfId="1708"/>
    <cellStyle name="常规 13 2 9 3 2 2" xfId="1709"/>
    <cellStyle name="常规 17 4 2" xfId="1710"/>
    <cellStyle name="常规 5 2 2 4 3 2" xfId="1711"/>
    <cellStyle name="常规 13 2 9 3 3" xfId="1712"/>
    <cellStyle name="常规 17 5" xfId="1713"/>
    <cellStyle name="常规 5 2 2 4 4" xfId="1714"/>
    <cellStyle name="常规 15 3 2 2 2" xfId="1715"/>
    <cellStyle name="常规 13 3" xfId="1716"/>
    <cellStyle name="常规 4 2 18" xfId="1717"/>
    <cellStyle name="常规 6 2 7 4" xfId="1718"/>
    <cellStyle name="常规 13 3 2" xfId="1719"/>
    <cellStyle name="常规 4 2 18 2" xfId="1720"/>
    <cellStyle name="常规 5 2 2 4" xfId="1721"/>
    <cellStyle name="常规 13 3 2 2" xfId="1722"/>
    <cellStyle name="常规 17 3" xfId="1723"/>
    <cellStyle name="常规 5 2 2 4 2" xfId="1724"/>
    <cellStyle name="常规 13 4" xfId="1725"/>
    <cellStyle name="常规 2 2 2 17 2" xfId="1726"/>
    <cellStyle name="常规 4 2 19" xfId="1727"/>
    <cellStyle name="常规 13 4 2" xfId="1728"/>
    <cellStyle name="常规 4 2 19 2" xfId="1729"/>
    <cellStyle name="常规 13 4 2 2" xfId="1730"/>
    <cellStyle name="常规 13 4 3" xfId="1731"/>
    <cellStyle name="常规 24 2 2 3 2" xfId="1732"/>
    <cellStyle name="常规 14" xfId="1733"/>
    <cellStyle name="常规 14 2" xfId="1734"/>
    <cellStyle name="常规 6 2 8 3" xfId="1735"/>
    <cellStyle name="常规 14 3" xfId="1736"/>
    <cellStyle name="常规 6 2 8 4" xfId="1737"/>
    <cellStyle name="常规 15" xfId="1738"/>
    <cellStyle name="常规 20" xfId="1739"/>
    <cellStyle name="常规 15 2" xfId="1740"/>
    <cellStyle name="常规 20 2" xfId="1741"/>
    <cellStyle name="常规 6 2 9 3" xfId="1742"/>
    <cellStyle name="常规 15 2 2" xfId="1743"/>
    <cellStyle name="常规 20 2 2" xfId="1744"/>
    <cellStyle name="常规 6 2 9 3 2" xfId="1745"/>
    <cellStyle name="常规 15 2 2 2" xfId="1746"/>
    <cellStyle name="常规 6 2 9 3 2 2" xfId="1747"/>
    <cellStyle name="好_2013专项转支 2 7 3 3" xfId="1748"/>
    <cellStyle name="常规 15 2 2 2 2" xfId="1749"/>
    <cellStyle name="常规 15 2 2 3" xfId="1750"/>
    <cellStyle name="常规 2 2 2 4 3 2 2" xfId="1751"/>
    <cellStyle name="常规 15 2 3 2 2" xfId="1752"/>
    <cellStyle name="常规 15 2 3 3" xfId="1753"/>
    <cellStyle name="常规 24 2 11 2 2" xfId="1754"/>
    <cellStyle name="常规 15 3" xfId="1755"/>
    <cellStyle name="常规 20 3" xfId="1756"/>
    <cellStyle name="常规 5 2 2 2 2" xfId="1757"/>
    <cellStyle name="常规 6 2 9 4" xfId="1758"/>
    <cellStyle name="常规 15 3 2" xfId="1759"/>
    <cellStyle name="常规 20 3 2" xfId="1760"/>
    <cellStyle name="常规 5 2 2 2 2 2" xfId="1761"/>
    <cellStyle name="常规 5 4 2 4" xfId="1762"/>
    <cellStyle name="常规 15 3 2 2" xfId="1763"/>
    <cellStyle name="常规 5 2 2 2 2 2 2" xfId="1764"/>
    <cellStyle name="好_2013专项转支 2 8 3 3" xfId="1765"/>
    <cellStyle name="常规 15 3 2 3" xfId="1766"/>
    <cellStyle name="常规 15 3 3 2 2" xfId="1767"/>
    <cellStyle name="常规 15 3 3 3" xfId="1768"/>
    <cellStyle name="常规 24 2 12 2 2" xfId="1769"/>
    <cellStyle name="常规 15 4 2 2" xfId="1770"/>
    <cellStyle name="常规 2" xfId="1771"/>
    <cellStyle name="常规 5 2 2 2 3 2 2" xfId="1772"/>
    <cellStyle name="好_2013专项转支 2 9 3 3" xfId="1773"/>
    <cellStyle name="常规 15 4 2 2 2" xfId="1774"/>
    <cellStyle name="常规 2 2" xfId="1775"/>
    <cellStyle name="常规 15 4 2 3" xfId="1776"/>
    <cellStyle name="常规 3" xfId="1777"/>
    <cellStyle name="常规 15 4 3" xfId="1778"/>
    <cellStyle name="常规 24 2 4 3 2" xfId="1779"/>
    <cellStyle name="常规 5 2 2 2 3 3" xfId="1780"/>
    <cellStyle name="常规 15 4 3 2" xfId="1781"/>
    <cellStyle name="常规 24 2 4 3 2 2" xfId="1782"/>
    <cellStyle name="常规 15 4 3 2 2" xfId="1783"/>
    <cellStyle name="常规 15 4 3 3" xfId="1784"/>
    <cellStyle name="常规 9 2 10" xfId="1785"/>
    <cellStyle name="常规 15 4 4" xfId="1786"/>
    <cellStyle name="常规 24 2 4 3 3" xfId="1787"/>
    <cellStyle name="常规 15 5" xfId="1788"/>
    <cellStyle name="常规 5 2 2 2 4" xfId="1789"/>
    <cellStyle name="适中 2 2" xfId="1790"/>
    <cellStyle name="注释 3 9 2 3" xfId="1791"/>
    <cellStyle name="常规 15 5 2" xfId="1792"/>
    <cellStyle name="常规 5 4 4 4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15 6 2" xfId="1801"/>
    <cellStyle name="常规 5 4 5 4" xfId="1802"/>
    <cellStyle name="常规 6 2 10 2 3" xfId="1803"/>
    <cellStyle name="常规 15 6 2 2" xfId="1804"/>
    <cellStyle name="常规 15 6 2 2 2" xfId="1805"/>
    <cellStyle name="常规 8 3 3" xfId="1806"/>
    <cellStyle name="常规 15 6 2 3" xfId="1807"/>
    <cellStyle name="常规 15 6 3" xfId="1808"/>
    <cellStyle name="常规 15 6 3 2" xfId="1809"/>
    <cellStyle name="常规 15 6 3 2 2" xfId="1810"/>
    <cellStyle name="常规 9 3 3" xfId="1811"/>
    <cellStyle name="常规 15 6 3 3" xfId="1812"/>
    <cellStyle name="常规 15 6 4" xfId="1813"/>
    <cellStyle name="常规 15 7" xfId="1814"/>
    <cellStyle name="常规 15 8" xfId="1815"/>
    <cellStyle name="常规 16 3" xfId="1816"/>
    <cellStyle name="常规 5 2 2 3 2" xfId="1817"/>
    <cellStyle name="常规 16 3 2" xfId="1818"/>
    <cellStyle name="常规 5 2 2 3 2 2" xfId="1819"/>
    <cellStyle name="常规 16 3 2 2" xfId="1820"/>
    <cellStyle name="常规 5 2 2 3 2 2 2" xfId="1821"/>
    <cellStyle name="常规 16 3 2 2 2" xfId="1822"/>
    <cellStyle name="常规 16 3 2 3" xfId="1823"/>
    <cellStyle name="常规 16 3 3 3" xfId="1824"/>
    <cellStyle name="常规 16 4 2 2" xfId="1825"/>
    <cellStyle name="常规 5 2 2 3 3 2 2" xfId="1826"/>
    <cellStyle name="常规 16 4 2 2 2" xfId="1827"/>
    <cellStyle name="常规 24 2 10" xfId="1828"/>
    <cellStyle name="常规 16 4 2 3" xfId="1829"/>
    <cellStyle name="常规 16 4 3" xfId="1830"/>
    <cellStyle name="常规 24 2 5 3 2" xfId="1831"/>
    <cellStyle name="常规 5 2 2 3 3 3" xfId="1832"/>
    <cellStyle name="常规 16 4 3 2" xfId="1833"/>
    <cellStyle name="常规 24 2 5 3 2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17 2 2 3" xfId="1845"/>
    <cellStyle name="常规 2 2 2 6 3 2 2" xfId="1846"/>
    <cellStyle name="常规 16 6 2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7 2 3 3" xfId="1856"/>
    <cellStyle name="常规 16 7 2" xfId="1857"/>
    <cellStyle name="常规 17 2" xfId="1858"/>
    <cellStyle name="注释 4 2 2" xfId="1859"/>
    <cellStyle name="常规 17 2 2" xfId="1860"/>
    <cellStyle name="常规 17 2 2 2" xfId="1861"/>
    <cellStyle name="常规 17 2 2 2 2" xfId="1862"/>
    <cellStyle name="常规 4 9 4 3" xfId="1863"/>
    <cellStyle name="常规 17 2 3 2 2" xfId="1864"/>
    <cellStyle name="常规 17 3 2" xfId="1865"/>
    <cellStyle name="常规 5 2 2 4 2 2" xfId="1866"/>
    <cellStyle name="常规 17 3 2 2" xfId="1867"/>
    <cellStyle name="常规 5 2 2 4 2 2 2" xfId="1868"/>
    <cellStyle name="常规 17 3 2 2 2" xfId="1869"/>
    <cellStyle name="常规 17 6 2" xfId="1870"/>
    <cellStyle name="常规 17 3 2 3" xfId="1871"/>
    <cellStyle name="常规 6 2 15 2" xfId="1872"/>
    <cellStyle name="常规 6 2 20 2" xfId="1873"/>
    <cellStyle name="常规 17 3 3 2 2" xfId="1874"/>
    <cellStyle name="常规 17 7 2" xfId="1875"/>
    <cellStyle name="常规 17 3 3 3" xfId="1876"/>
    <cellStyle name="常规 6 2 16 2" xfId="1877"/>
    <cellStyle name="常规 6 2 21 2" xfId="1878"/>
    <cellStyle name="常规 17 4 2 2" xfId="1879"/>
    <cellStyle name="常规 5 2 2 4 3 2 2" xfId="1880"/>
    <cellStyle name="常规 17 4 2 2 2" xfId="1881"/>
    <cellStyle name="常规 18 6 2" xfId="1882"/>
    <cellStyle name="常规 17 4 2 3" xfId="1883"/>
    <cellStyle name="常规 17 4 3" xfId="1884"/>
    <cellStyle name="常规 24 2 6 3 2" xfId="1885"/>
    <cellStyle name="常规 5 2 2 4 3 3" xfId="1886"/>
    <cellStyle name="常规 17 4 3 2" xfId="1887"/>
    <cellStyle name="常规 24 2 6 3 2 2" xfId="1888"/>
    <cellStyle name="常规 17 4 3 2 2" xfId="1889"/>
    <cellStyle name="常规 18 7 2" xfId="1890"/>
    <cellStyle name="常规 17 4 3 3" xfId="1891"/>
    <cellStyle name="常规 17 5 2" xfId="1892"/>
    <cellStyle name="常规 17 5 2 2" xfId="1893"/>
    <cellStyle name="常规 17 5 2 2 2" xfId="1894"/>
    <cellStyle name="常规 19 6 2" xfId="1895"/>
    <cellStyle name="常规 17 5 2 3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常规 17 6" xfId="1902"/>
    <cellStyle name="注释 2 4 2 2 2" xfId="1903"/>
    <cellStyle name="常规 17 6 2 2" xfId="1904"/>
    <cellStyle name="常规 17 6 2 2 2" xfId="1905"/>
    <cellStyle name="常规 17 6 2 3" xfId="1906"/>
    <cellStyle name="常规 17 6 3" xfId="1907"/>
    <cellStyle name="常规 7 2 2 2" xfId="1908"/>
    <cellStyle name="常规 17 6 3 2" xfId="1909"/>
    <cellStyle name="常规 7 2 2 2 2" xfId="1910"/>
    <cellStyle name="常规 17 6 3 2 2" xfId="1911"/>
    <cellStyle name="常规 7 2 2 2 2 2" xfId="1912"/>
    <cellStyle name="常规 17 6 3 3" xfId="1913"/>
    <cellStyle name="常规 7 2 2 2 3" xfId="1914"/>
    <cellStyle name="常规 17 6 4" xfId="1915"/>
    <cellStyle name="常规 7 2 2 3" xfId="1916"/>
    <cellStyle name="常规 17 7" xfId="1917"/>
    <cellStyle name="常规 17 8" xfId="1918"/>
    <cellStyle name="常规 18 2 2 2 2" xfId="1919"/>
    <cellStyle name="常规 18 2 2 3" xfId="1920"/>
    <cellStyle name="常规 2 2 2 7 3 2 2" xfId="1921"/>
    <cellStyle name="常规 18 2 3 3" xfId="1922"/>
    <cellStyle name="常规 18 3 2" xfId="1923"/>
    <cellStyle name="常规 4 3 18 2" xfId="1924"/>
    <cellStyle name="常规 5 2 2 5 2 2" xfId="1925"/>
    <cellStyle name="常规 18 3 2 2" xfId="1926"/>
    <cellStyle name="常规 5 2 2 5 2 2 2" xfId="1927"/>
    <cellStyle name="常规 18 3 2 2 2" xfId="1928"/>
    <cellStyle name="常规 18 3 2 3" xfId="1929"/>
    <cellStyle name="常规 3 3 2 3 2" xfId="1930"/>
    <cellStyle name="常规 18 3 3 2 2" xfId="1931"/>
    <cellStyle name="常规 18 3 3 3" xfId="1932"/>
    <cellStyle name="常规 18 4" xfId="1933"/>
    <cellStyle name="常规 4 3 19" xfId="1934"/>
    <cellStyle name="常规 5 2 2 5 3" xfId="1935"/>
    <cellStyle name="常规 18 4 2" xfId="1936"/>
    <cellStyle name="常规 4 3 19 2" xfId="1937"/>
    <cellStyle name="常规 5 2 2 5 3 2" xfId="1938"/>
    <cellStyle name="常规 18 4 2 2" xfId="1939"/>
    <cellStyle name="常规 5 2 2 5 3 2 2" xfId="1940"/>
    <cellStyle name="常规 18 4 2 2 2" xfId="1941"/>
    <cellStyle name="常规 18 4 2 3" xfId="1942"/>
    <cellStyle name="常规 24 2 17 2" xfId="1943"/>
    <cellStyle name="常规 3 3 3 3 2" xfId="1944"/>
    <cellStyle name="常规 18 4 3" xfId="1945"/>
    <cellStyle name="常规 24 2 7 3 2" xfId="1946"/>
    <cellStyle name="常规 5 2 2 5 3 3" xfId="1947"/>
    <cellStyle name="常规 18 4 3 2" xfId="1948"/>
    <cellStyle name="常规 24 2 7 3 2 2" xfId="1949"/>
    <cellStyle name="常规 18 4 3 2 2" xfId="1950"/>
    <cellStyle name="常规 18 4 3 3" xfId="1951"/>
    <cellStyle name="常规 24 2 18 2" xfId="1952"/>
    <cellStyle name="常规 18 4 4" xfId="1953"/>
    <cellStyle name="常规 24 2 7 3 3" xfId="1954"/>
    <cellStyle name="常规 18 5" xfId="1955"/>
    <cellStyle name="常规 5 2 2 5 4" xfId="1956"/>
    <cellStyle name="常规 18 5 3" xfId="1957"/>
    <cellStyle name="常规 18 5 3 3" xfId="1958"/>
    <cellStyle name="常规 4 9 2 9" xfId="1959"/>
    <cellStyle name="常规 18 6" xfId="1960"/>
    <cellStyle name="常规 18 6 2 2" xfId="1961"/>
    <cellStyle name="常规 18 6 2 2 2" xfId="1962"/>
    <cellStyle name="常规 2 4 7 4" xfId="1963"/>
    <cellStyle name="常规 3 3 10 3 3" xfId="1964"/>
    <cellStyle name="常规 18 6 2 3" xfId="1965"/>
    <cellStyle name="常规 3 3 5 3 2" xfId="1966"/>
    <cellStyle name="常规 18 6 3" xfId="1967"/>
    <cellStyle name="常规 7 3 2 2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19 2" xfId="1975"/>
    <cellStyle name="常规 24 2" xfId="1976"/>
    <cellStyle name="常规 8 2 8 3 3" xfId="1977"/>
    <cellStyle name="常规 19 2 2" xfId="1978"/>
    <cellStyle name="常规 24 2 2" xfId="1979"/>
    <cellStyle name="好_2013专项转支 2 16" xfId="1980"/>
    <cellStyle name="好_2013专项转支 2 21" xfId="1981"/>
    <cellStyle name="常规 19 2 3" xfId="1982"/>
    <cellStyle name="常规 24 2 3" xfId="1983"/>
    <cellStyle name="好_2013专项转支 2 17" xfId="1984"/>
    <cellStyle name="好_2013专项转支 2 22" xfId="1985"/>
    <cellStyle name="常规 19 2 4" xfId="1986"/>
    <cellStyle name="常规 24 2 4" xfId="1987"/>
    <cellStyle name="好_2013专项转支 2 18" xfId="1988"/>
    <cellStyle name="常规 19 3 2" xfId="1989"/>
    <cellStyle name="常规 24 3 2" xfId="1990"/>
    <cellStyle name="常规 5 2 2 6 2 2" xfId="1991"/>
    <cellStyle name="常规 19 3 3" xfId="1992"/>
    <cellStyle name="常规 24 2 8 2 2" xfId="1993"/>
    <cellStyle name="常规 24 3 3" xfId="1994"/>
    <cellStyle name="常规 5 2 2 6 2 3" xfId="1995"/>
    <cellStyle name="常规 19 3 4" xfId="1996"/>
    <cellStyle name="常规 24 2 8 2 3" xfId="1997"/>
    <cellStyle name="常规 19 4" xfId="1998"/>
    <cellStyle name="常规 24 4" xfId="1999"/>
    <cellStyle name="常规 5 2 2 6 3" xfId="2000"/>
    <cellStyle name="常规 19 4 2" xfId="2001"/>
    <cellStyle name="常规 24 4 2" xfId="2002"/>
    <cellStyle name="常规 5 2 2 6 3 2" xfId="2003"/>
    <cellStyle name="常规 19 4 2 2" xfId="2004"/>
    <cellStyle name="常规 24 2 6" xfId="2005"/>
    <cellStyle name="常规 24 4 2 2" xfId="2006"/>
    <cellStyle name="常规 5 2 2 6 3 2 2" xfId="2007"/>
    <cellStyle name="常规 19 4 3" xfId="2008"/>
    <cellStyle name="常规 24 2 8 3 2" xfId="2009"/>
    <cellStyle name="常规 24 4 3" xfId="2010"/>
    <cellStyle name="常规 5 2 2 6 3 3" xfId="2011"/>
    <cellStyle name="常规 19 4 3 2" xfId="2012"/>
    <cellStyle name="常规 24 2 8 3 2 2" xfId="2013"/>
    <cellStyle name="常规 19 4 3 3" xfId="2014"/>
    <cellStyle name="常规 19 4 4" xfId="2015"/>
    <cellStyle name="常规 24 2 8 3 3" xfId="2016"/>
    <cellStyle name="常规 19 5" xfId="2017"/>
    <cellStyle name="常规 24 5" xfId="2018"/>
    <cellStyle name="常规 5 2 2 6 4" xfId="2019"/>
    <cellStyle name="好_2013专项转支 2 4 2 2" xfId="2020"/>
    <cellStyle name="常规 19 5 2" xfId="2021"/>
    <cellStyle name="好_2013专项转支 2 4 2 2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常规 19 6" xfId="2029"/>
    <cellStyle name="好_2013专项转支 2 4 2 3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Book1" xfId="3600"/>
    <cellStyle name="注释 2 4 2 3" xfId="3601"/>
    <cellStyle name="常规_Sheet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5 2" xfId="3888"/>
    <cellStyle name="注释 2 5 2 2" xfId="3889"/>
    <cellStyle name="注释 2 5 2 2 2" xfId="3890"/>
    <cellStyle name="注释 2 5 2 3" xfId="3891"/>
    <cellStyle name="注释 2 5 3 2 2" xfId="3892"/>
    <cellStyle name="注释 2 5 3 3" xfId="3893"/>
    <cellStyle name="注释 2 6" xfId="3894"/>
    <cellStyle name="注释 2 6 2" xfId="3895"/>
    <cellStyle name="注释 2 6 2 2" xfId="3896"/>
    <cellStyle name="注释 2 6 2 2 2" xfId="3897"/>
    <cellStyle name="注释 2 6 3" xfId="3898"/>
    <cellStyle name="注释 2 6 4" xfId="3899"/>
    <cellStyle name="注释 2 7 2 3" xfId="3900"/>
    <cellStyle name="注释 2 7 3 2 2" xfId="3901"/>
    <cellStyle name="注释 2 7 3 3" xfId="3902"/>
    <cellStyle name="注释 2 7 4" xfId="3903"/>
    <cellStyle name="注释 2 8 2 2 2" xfId="3904"/>
    <cellStyle name="注释 2 8 2 3" xfId="3905"/>
    <cellStyle name="注释 2 8 4" xfId="3906"/>
    <cellStyle name="注释 2 9 3 2" xfId="3907"/>
    <cellStyle name="注释 2 9 3 3" xfId="3908"/>
    <cellStyle name="注释 2 9 4" xfId="3909"/>
    <cellStyle name="注释 3" xfId="3910"/>
    <cellStyle name="注释 3 20" xfId="3911"/>
    <cellStyle name="注释 3 15" xfId="3912"/>
    <cellStyle name="注释 3 18" xfId="3913"/>
    <cellStyle name="注释 3 19" xfId="3914"/>
    <cellStyle name="注释 3 2" xfId="3915"/>
    <cellStyle name="注释 3 2 2" xfId="3916"/>
    <cellStyle name="注释 3 2 2 2" xfId="3917"/>
    <cellStyle name="注释 3 2 2 2 2" xfId="3918"/>
    <cellStyle name="注释 3 3 2 2" xfId="3919"/>
    <cellStyle name="注释 3 3 2 2 2" xfId="3920"/>
    <cellStyle name="注释 3 6" xfId="3921"/>
    <cellStyle name="注释 3 7 2 3" xfId="3922"/>
    <cellStyle name="注释 4" xfId="3923"/>
    <cellStyle name="注释 6" xfId="3924"/>
    <cellStyle name="常规 10 10 2 2" xfId="3925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5"/>
  <sheetViews>
    <sheetView tabSelected="1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A6" sqref="A6"/>
    </sheetView>
  </sheetViews>
  <sheetFormatPr defaultColWidth="9" defaultRowHeight="11.25" outlineLevelCol="1"/>
  <cols>
    <col min="1" max="1" width="34.875" style="84" customWidth="1"/>
    <col min="2" max="5" width="42" style="84" customWidth="1"/>
    <col min="6" max="16384" width="9" style="84"/>
  </cols>
  <sheetData>
    <row r="1" s="83" customFormat="1" ht="27" customHeight="1" spans="1:2">
      <c r="A1" s="86" t="s">
        <v>0</v>
      </c>
      <c r="B1" s="86"/>
    </row>
    <row r="2" s="84" customFormat="1" ht="12" customHeight="1"/>
    <row r="3" s="84" customFormat="1" ht="16.5" customHeight="1" spans="1:2">
      <c r="A3" s="87" t="s">
        <v>1</v>
      </c>
      <c r="B3" s="88"/>
    </row>
    <row r="4" s="85" customFormat="1" ht="16.5" customHeight="1" spans="1:2">
      <c r="A4" s="89" t="s">
        <v>2</v>
      </c>
      <c r="B4" s="89" t="s">
        <v>3</v>
      </c>
    </row>
    <row r="5" s="84" customFormat="1" ht="16.5" customHeight="1" spans="1:2">
      <c r="A5" s="90" t="s">
        <v>4</v>
      </c>
      <c r="B5" s="90">
        <f>B6+B10+B21</f>
        <v>225636</v>
      </c>
    </row>
    <row r="6" s="84" customFormat="1" ht="16.5" customHeight="1" spans="1:2">
      <c r="A6" s="90" t="s">
        <v>5</v>
      </c>
      <c r="B6" s="90">
        <f>SUM(B7:B9)</f>
        <v>4693</v>
      </c>
    </row>
    <row r="7" s="84" customFormat="1" ht="16.5" customHeight="1" spans="1:2">
      <c r="A7" s="90" t="s">
        <v>6</v>
      </c>
      <c r="B7" s="90">
        <v>1641</v>
      </c>
    </row>
    <row r="8" s="84" customFormat="1" ht="16.5" customHeight="1" spans="1:2">
      <c r="A8" s="90" t="s">
        <v>7</v>
      </c>
      <c r="B8" s="90">
        <v>492</v>
      </c>
    </row>
    <row r="9" s="84" customFormat="1" ht="16.5" customHeight="1" spans="1:2">
      <c r="A9" s="90" t="s">
        <v>8</v>
      </c>
      <c r="B9" s="90">
        <v>2560</v>
      </c>
    </row>
    <row r="10" s="84" customFormat="1" ht="16.5" customHeight="1" spans="1:2">
      <c r="A10" s="90" t="s">
        <v>9</v>
      </c>
      <c r="B10" s="90">
        <f>SUM(B11:B20)</f>
        <v>198635</v>
      </c>
    </row>
    <row r="11" s="84" customFormat="1" ht="16.5" customHeight="1" spans="1:2">
      <c r="A11" s="90" t="s">
        <v>10</v>
      </c>
      <c r="B11" s="90">
        <v>55149</v>
      </c>
    </row>
    <row r="12" s="84" customFormat="1" ht="16.5" customHeight="1" spans="1:2">
      <c r="A12" s="90" t="s">
        <v>11</v>
      </c>
      <c r="B12" s="90">
        <v>20037</v>
      </c>
    </row>
    <row r="13" s="84" customFormat="1" ht="16.5" customHeight="1" spans="1:2">
      <c r="A13" s="90" t="s">
        <v>12</v>
      </c>
      <c r="B13" s="90">
        <v>10004</v>
      </c>
    </row>
    <row r="14" s="84" customFormat="1" ht="16.5" customHeight="1" spans="1:2">
      <c r="A14" s="90" t="s">
        <v>13</v>
      </c>
      <c r="B14" s="90">
        <v>4390</v>
      </c>
    </row>
    <row r="15" s="84" customFormat="1" ht="16.5" customHeight="1" spans="1:2">
      <c r="A15" s="90" t="s">
        <v>14</v>
      </c>
      <c r="B15" s="90">
        <v>3283</v>
      </c>
    </row>
    <row r="16" s="84" customFormat="1" ht="16.5" customHeight="1" spans="1:2">
      <c r="A16" s="90" t="s">
        <v>15</v>
      </c>
      <c r="B16" s="90">
        <v>236</v>
      </c>
    </row>
    <row r="17" s="84" customFormat="1" ht="16.5" customHeight="1" spans="1:2">
      <c r="A17" s="90" t="s">
        <v>16</v>
      </c>
      <c r="B17" s="90">
        <v>4018</v>
      </c>
    </row>
    <row r="18" s="84" customFormat="1" ht="16.5" customHeight="1" spans="1:2">
      <c r="A18" s="90" t="s">
        <v>17</v>
      </c>
      <c r="B18" s="90">
        <v>17120</v>
      </c>
    </row>
    <row r="19" s="84" customFormat="1" ht="16.5" customHeight="1" spans="1:2">
      <c r="A19" s="90" t="s">
        <v>18</v>
      </c>
      <c r="B19" s="90">
        <v>5000</v>
      </c>
    </row>
    <row r="20" s="84" customFormat="1" ht="16.5" customHeight="1" spans="1:2">
      <c r="A20" s="90" t="s">
        <v>19</v>
      </c>
      <c r="B20" s="90">
        <v>79398</v>
      </c>
    </row>
    <row r="21" s="84" customFormat="1" ht="16.5" customHeight="1" spans="1:2">
      <c r="A21" s="90" t="s">
        <v>20</v>
      </c>
      <c r="B21" s="91">
        <v>22308</v>
      </c>
    </row>
    <row r="22" s="84" customFormat="1" ht="309" customHeight="1" spans="1:2">
      <c r="A22" s="92"/>
      <c r="B22" s="92"/>
    </row>
    <row r="23" s="84" customFormat="1" ht="15" customHeight="1" spans="1:2">
      <c r="A23" s="93"/>
      <c r="B23" s="93"/>
    </row>
    <row r="24" s="84" customFormat="1" ht="15" customHeight="1" spans="1:2">
      <c r="A24" s="93"/>
      <c r="B24" s="93"/>
    </row>
    <row r="25" s="84" customFormat="1" ht="264" customHeight="1"/>
  </sheetData>
  <mergeCells count="3">
    <mergeCell ref="A1:B1"/>
    <mergeCell ref="A3:B3"/>
    <mergeCell ref="A22:B22"/>
  </mergeCells>
  <printOptions horizontalCentered="1"/>
  <pageMargins left="0.275" right="0.275" top="0.432638888888889" bottom="0.156944444444444" header="0.314583333333333" footer="0.236111111111111"/>
  <pageSetup paperSize="9" scale="98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50" t="s">
        <v>21</v>
      </c>
      <c r="B1" s="50"/>
      <c r="C1" s="50"/>
      <c r="D1" s="50"/>
      <c r="E1" s="50"/>
      <c r="F1" s="50"/>
      <c r="G1" s="50"/>
      <c r="H1" s="50"/>
    </row>
    <row r="2" ht="27" customHeight="1" spans="1:8">
      <c r="A2" s="51"/>
      <c r="B2" s="51"/>
      <c r="C2" s="51"/>
      <c r="D2" s="51"/>
      <c r="E2" s="51"/>
      <c r="F2" s="51"/>
      <c r="G2" s="51"/>
      <c r="H2" s="52" t="s">
        <v>22</v>
      </c>
    </row>
    <row r="3" ht="21.75" customHeight="1" spans="1:8">
      <c r="A3" s="53" t="s">
        <v>23</v>
      </c>
      <c r="B3" s="53" t="s">
        <v>24</v>
      </c>
      <c r="C3" s="53"/>
      <c r="D3" s="53" t="s">
        <v>25</v>
      </c>
      <c r="E3" s="53"/>
      <c r="F3" s="54" t="s">
        <v>26</v>
      </c>
      <c r="G3" s="55"/>
      <c r="H3" s="53" t="s">
        <v>27</v>
      </c>
    </row>
    <row r="4" ht="24.75" customHeight="1" spans="1:8">
      <c r="A4" s="53"/>
      <c r="B4" s="56" t="s">
        <v>28</v>
      </c>
      <c r="C4" s="56" t="s">
        <v>29</v>
      </c>
      <c r="D4" s="56" t="s">
        <v>28</v>
      </c>
      <c r="E4" s="56" t="s">
        <v>29</v>
      </c>
      <c r="F4" s="56" t="s">
        <v>28</v>
      </c>
      <c r="G4" s="56" t="s">
        <v>29</v>
      </c>
      <c r="H4" s="53"/>
    </row>
    <row r="5" s="47" customFormat="1" ht="17.25" customHeight="1" spans="1:8">
      <c r="A5" s="57" t="s">
        <v>30</v>
      </c>
      <c r="B5" s="58">
        <f t="shared" ref="B5:G5" si="0">SUM(B6:B20)</f>
        <v>73800</v>
      </c>
      <c r="C5" s="58">
        <v>34753</v>
      </c>
      <c r="D5" s="58">
        <f t="shared" si="0"/>
        <v>72800</v>
      </c>
      <c r="E5" s="59">
        <f t="shared" si="0"/>
        <v>36951</v>
      </c>
      <c r="F5" s="59">
        <f t="shared" si="0"/>
        <v>77000</v>
      </c>
      <c r="G5" s="59">
        <f t="shared" si="0"/>
        <v>42349.75</v>
      </c>
      <c r="H5" s="59"/>
    </row>
    <row r="6" ht="17.25" customHeight="1" spans="1:8">
      <c r="A6" s="60" t="s">
        <v>31</v>
      </c>
      <c r="B6" s="61">
        <v>30</v>
      </c>
      <c r="C6" s="61"/>
      <c r="D6" s="61">
        <v>30</v>
      </c>
      <c r="E6" s="61"/>
      <c r="F6" s="61">
        <v>30</v>
      </c>
      <c r="G6" s="61"/>
      <c r="H6" s="62"/>
    </row>
    <row r="7" ht="17.25" customHeight="1" spans="1:8">
      <c r="A7" s="60" t="s">
        <v>32</v>
      </c>
      <c r="B7" s="61">
        <v>31400</v>
      </c>
      <c r="C7" s="61">
        <v>5887</v>
      </c>
      <c r="D7" s="61">
        <v>39970</v>
      </c>
      <c r="E7" s="63">
        <v>14988</v>
      </c>
      <c r="F7" s="63">
        <f>35070+660</f>
        <v>35730</v>
      </c>
      <c r="G7" s="64">
        <f>F7*0.375</f>
        <v>13398.75</v>
      </c>
      <c r="H7" s="65" t="s">
        <v>33</v>
      </c>
    </row>
    <row r="8" ht="17.25" customHeight="1" spans="1:8">
      <c r="A8" s="60" t="s">
        <v>34</v>
      </c>
      <c r="B8" s="61">
        <v>300</v>
      </c>
      <c r="C8" s="61">
        <v>225</v>
      </c>
      <c r="D8" s="61"/>
      <c r="E8" s="63"/>
      <c r="F8" s="63"/>
      <c r="G8" s="63"/>
      <c r="H8" s="65"/>
    </row>
    <row r="9" ht="17.25" customHeight="1" spans="1:8">
      <c r="A9" s="60" t="s">
        <v>35</v>
      </c>
      <c r="B9" s="61">
        <v>13600</v>
      </c>
      <c r="C9" s="61">
        <f>B9*0.75</f>
        <v>10200</v>
      </c>
      <c r="D9" s="61"/>
      <c r="E9" s="63"/>
      <c r="F9" s="63"/>
      <c r="G9" s="63"/>
      <c r="H9" s="65"/>
    </row>
    <row r="10" ht="17.25" customHeight="1" spans="1:8">
      <c r="A10" s="60" t="s">
        <v>36</v>
      </c>
      <c r="B10" s="61">
        <v>7750</v>
      </c>
      <c r="C10" s="61">
        <f t="shared" ref="C10:G10" si="1">B10*0.28</f>
        <v>2170</v>
      </c>
      <c r="D10" s="61">
        <v>8500</v>
      </c>
      <c r="E10" s="63">
        <f t="shared" si="1"/>
        <v>2380</v>
      </c>
      <c r="F10" s="63">
        <v>9200</v>
      </c>
      <c r="G10" s="63">
        <f t="shared" si="1"/>
        <v>2576</v>
      </c>
      <c r="H10" s="66"/>
    </row>
    <row r="11" ht="17.25" customHeight="1" spans="1:8">
      <c r="A11" s="60" t="s">
        <v>37</v>
      </c>
      <c r="B11" s="61">
        <v>3520</v>
      </c>
      <c r="C11" s="61">
        <f>B11*0.28</f>
        <v>985.6</v>
      </c>
      <c r="D11" s="61">
        <v>3600</v>
      </c>
      <c r="E11" s="63">
        <v>1008</v>
      </c>
      <c r="F11" s="63">
        <v>4500</v>
      </c>
      <c r="G11" s="63">
        <f>F11*0.28</f>
        <v>1260</v>
      </c>
      <c r="H11" s="66"/>
    </row>
    <row r="12" ht="17.25" customHeight="1" spans="1:8">
      <c r="A12" s="60" t="s">
        <v>38</v>
      </c>
      <c r="B12" s="61">
        <v>6300</v>
      </c>
      <c r="C12" s="61">
        <f t="shared" ref="C12:G12" si="2">B12*0.7</f>
        <v>4410</v>
      </c>
      <c r="D12" s="61">
        <v>7000</v>
      </c>
      <c r="E12" s="63">
        <f t="shared" si="2"/>
        <v>4900</v>
      </c>
      <c r="F12" s="63">
        <v>8000</v>
      </c>
      <c r="G12" s="63">
        <f t="shared" si="2"/>
        <v>5600</v>
      </c>
      <c r="H12" s="66"/>
    </row>
    <row r="13" ht="17.25" customHeight="1" spans="1:8">
      <c r="A13" s="60" t="s">
        <v>39</v>
      </c>
      <c r="B13" s="61">
        <v>100</v>
      </c>
      <c r="C13" s="61">
        <f t="shared" ref="C13:G13" si="3">B13*0.75</f>
        <v>75</v>
      </c>
      <c r="D13" s="61">
        <v>100</v>
      </c>
      <c r="E13" s="63">
        <f t="shared" si="3"/>
        <v>75</v>
      </c>
      <c r="F13" s="63">
        <v>100</v>
      </c>
      <c r="G13" s="63">
        <f t="shared" si="3"/>
        <v>75</v>
      </c>
      <c r="H13" s="66"/>
    </row>
    <row r="14" ht="17.25" customHeight="1" spans="1:8">
      <c r="A14" s="60" t="s">
        <v>40</v>
      </c>
      <c r="B14" s="61">
        <v>1400</v>
      </c>
      <c r="C14" s="61">
        <v>1400</v>
      </c>
      <c r="D14" s="61">
        <v>3500</v>
      </c>
      <c r="E14" s="61">
        <f t="shared" ref="E14:E17" si="4">D14</f>
        <v>3500</v>
      </c>
      <c r="F14" s="61">
        <v>5500</v>
      </c>
      <c r="G14" s="61">
        <v>5500</v>
      </c>
      <c r="H14" s="66"/>
    </row>
    <row r="15" ht="17.25" customHeight="1" spans="1:8">
      <c r="A15" s="60" t="s">
        <v>41</v>
      </c>
      <c r="B15" s="61">
        <v>3300</v>
      </c>
      <c r="C15" s="61">
        <v>3300</v>
      </c>
      <c r="D15" s="61">
        <v>4000</v>
      </c>
      <c r="E15" s="61">
        <f t="shared" si="4"/>
        <v>4000</v>
      </c>
      <c r="F15" s="61">
        <v>5500</v>
      </c>
      <c r="G15" s="61">
        <v>5500</v>
      </c>
      <c r="H15" s="66"/>
    </row>
    <row r="16" ht="17.25" customHeight="1" spans="1:8">
      <c r="A16" s="60" t="s">
        <v>42</v>
      </c>
      <c r="B16" s="61">
        <v>220</v>
      </c>
      <c r="C16" s="61">
        <v>220</v>
      </c>
      <c r="D16" s="61">
        <v>240</v>
      </c>
      <c r="E16" s="61">
        <f t="shared" si="4"/>
        <v>240</v>
      </c>
      <c r="F16" s="61">
        <v>390</v>
      </c>
      <c r="G16" s="61">
        <v>390</v>
      </c>
      <c r="H16" s="66"/>
    </row>
    <row r="17" ht="17.25" customHeight="1" spans="1:8">
      <c r="A17" s="60" t="s">
        <v>43</v>
      </c>
      <c r="B17" s="61">
        <v>2500</v>
      </c>
      <c r="C17" s="61">
        <v>2500</v>
      </c>
      <c r="D17" s="61">
        <v>2800</v>
      </c>
      <c r="E17" s="61">
        <f t="shared" si="4"/>
        <v>2800</v>
      </c>
      <c r="F17" s="61">
        <v>3600</v>
      </c>
      <c r="G17" s="61">
        <v>3600</v>
      </c>
      <c r="H17" s="66"/>
    </row>
    <row r="18" ht="17.25" customHeight="1" spans="1:8">
      <c r="A18" s="60" t="s">
        <v>44</v>
      </c>
      <c r="B18" s="61">
        <v>600</v>
      </c>
      <c r="C18" s="61">
        <v>600</v>
      </c>
      <c r="D18" s="61"/>
      <c r="E18" s="61"/>
      <c r="F18" s="61"/>
      <c r="G18" s="61"/>
      <c r="H18" s="66"/>
    </row>
    <row r="19" ht="17.25" customHeight="1" spans="1:8">
      <c r="A19" s="60" t="s">
        <v>45</v>
      </c>
      <c r="B19" s="61">
        <v>780</v>
      </c>
      <c r="C19" s="61">
        <v>780</v>
      </c>
      <c r="D19" s="61">
        <v>800</v>
      </c>
      <c r="E19" s="61">
        <f t="shared" ref="E19:E24" si="5">D19</f>
        <v>800</v>
      </c>
      <c r="F19" s="61">
        <v>950</v>
      </c>
      <c r="G19" s="61">
        <v>950</v>
      </c>
      <c r="H19" s="66"/>
    </row>
    <row r="20" ht="17.25" customHeight="1" spans="1:8">
      <c r="A20" s="60" t="s">
        <v>46</v>
      </c>
      <c r="B20" s="67">
        <v>2000</v>
      </c>
      <c r="C20" s="67">
        <v>2000</v>
      </c>
      <c r="D20" s="67">
        <v>2260</v>
      </c>
      <c r="E20" s="61">
        <f t="shared" si="5"/>
        <v>2260</v>
      </c>
      <c r="F20" s="61">
        <v>3500</v>
      </c>
      <c r="G20" s="61">
        <v>3500</v>
      </c>
      <c r="H20" s="66"/>
    </row>
    <row r="21" s="47" customFormat="1" ht="17.25" customHeight="1" spans="1:8">
      <c r="A21" s="57" t="s">
        <v>47</v>
      </c>
      <c r="B21" s="58">
        <f t="shared" ref="B21:G21" si="6">SUM(B22:B27)</f>
        <v>9200</v>
      </c>
      <c r="C21" s="58">
        <f t="shared" si="6"/>
        <v>9200</v>
      </c>
      <c r="D21" s="58">
        <f t="shared" si="6"/>
        <v>12000</v>
      </c>
      <c r="E21" s="58">
        <f t="shared" si="6"/>
        <v>12000</v>
      </c>
      <c r="F21" s="58">
        <f t="shared" si="6"/>
        <v>18000</v>
      </c>
      <c r="G21" s="58">
        <f t="shared" si="6"/>
        <v>18000</v>
      </c>
      <c r="H21" s="69"/>
    </row>
    <row r="22" ht="17.25" customHeight="1" spans="1:8">
      <c r="A22" s="60" t="s">
        <v>48</v>
      </c>
      <c r="B22" s="61">
        <v>1700</v>
      </c>
      <c r="C22" s="61">
        <v>1700</v>
      </c>
      <c r="D22" s="61">
        <v>1800</v>
      </c>
      <c r="E22" s="63">
        <f t="shared" si="5"/>
        <v>1800</v>
      </c>
      <c r="F22" s="63">
        <v>2000</v>
      </c>
      <c r="G22" s="63">
        <v>2000</v>
      </c>
      <c r="H22" s="66"/>
    </row>
    <row r="23" ht="17.25" customHeight="1" spans="1:8">
      <c r="A23" s="60" t="s">
        <v>49</v>
      </c>
      <c r="B23" s="61">
        <v>2900</v>
      </c>
      <c r="C23" s="61">
        <v>2900</v>
      </c>
      <c r="D23" s="61">
        <v>2800</v>
      </c>
      <c r="E23" s="63">
        <f t="shared" si="5"/>
        <v>2800</v>
      </c>
      <c r="F23" s="63">
        <v>3800</v>
      </c>
      <c r="G23" s="63">
        <v>3800</v>
      </c>
      <c r="H23" s="66"/>
    </row>
    <row r="24" ht="17.25" customHeight="1" spans="1:8">
      <c r="A24" s="60" t="s">
        <v>50</v>
      </c>
      <c r="B24" s="61">
        <v>2500</v>
      </c>
      <c r="C24" s="61">
        <v>2500</v>
      </c>
      <c r="D24" s="61">
        <v>2400</v>
      </c>
      <c r="E24" s="63">
        <f t="shared" si="5"/>
        <v>2400</v>
      </c>
      <c r="F24" s="63">
        <v>3500</v>
      </c>
      <c r="G24" s="63">
        <v>3500</v>
      </c>
      <c r="H24" s="66"/>
    </row>
    <row r="25" ht="17.25" customHeight="1" spans="1:8">
      <c r="A25" s="60" t="s">
        <v>51</v>
      </c>
      <c r="B25" s="61"/>
      <c r="C25" s="61"/>
      <c r="D25" s="61"/>
      <c r="E25" s="63"/>
      <c r="F25" s="63"/>
      <c r="G25" s="63"/>
      <c r="H25" s="66"/>
    </row>
    <row r="26" ht="17.25" customHeight="1" spans="1:8">
      <c r="A26" s="60" t="s">
        <v>52</v>
      </c>
      <c r="B26" s="61">
        <v>2100</v>
      </c>
      <c r="C26" s="61">
        <v>2100</v>
      </c>
      <c r="D26" s="61">
        <v>5000</v>
      </c>
      <c r="E26" s="63">
        <f>D26</f>
        <v>5000</v>
      </c>
      <c r="F26" s="63">
        <v>8700</v>
      </c>
      <c r="G26" s="63">
        <v>8700</v>
      </c>
      <c r="H26" s="66"/>
    </row>
    <row r="27" ht="17.25" customHeight="1" spans="1:8">
      <c r="A27" s="60" t="s">
        <v>53</v>
      </c>
      <c r="B27" s="70"/>
      <c r="C27" s="70"/>
      <c r="D27" s="70"/>
      <c r="E27" s="63"/>
      <c r="F27" s="63"/>
      <c r="G27" s="63"/>
      <c r="H27" s="66"/>
    </row>
    <row r="28" s="48" customFormat="1" ht="17.25" customHeight="1" spans="1:8">
      <c r="A28" s="58" t="s">
        <v>54</v>
      </c>
      <c r="B28" s="58">
        <f t="shared" ref="B28:G28" si="7">B5+B21</f>
        <v>83000</v>
      </c>
      <c r="C28" s="58">
        <v>43953</v>
      </c>
      <c r="D28" s="58">
        <f t="shared" si="7"/>
        <v>84800</v>
      </c>
      <c r="E28" s="59">
        <f t="shared" si="7"/>
        <v>48951</v>
      </c>
      <c r="F28" s="59">
        <f t="shared" si="7"/>
        <v>95000</v>
      </c>
      <c r="G28" s="59">
        <f t="shared" si="7"/>
        <v>60349.75</v>
      </c>
      <c r="H28" s="72"/>
    </row>
    <row r="29" s="49" customFormat="1" ht="17.25" customHeight="1" spans="1:8">
      <c r="A29" s="73" t="s">
        <v>55</v>
      </c>
      <c r="B29" s="56" t="s">
        <v>28</v>
      </c>
      <c r="C29" s="73" t="s">
        <v>56</v>
      </c>
      <c r="D29" s="56" t="s">
        <v>28</v>
      </c>
      <c r="E29" s="73" t="s">
        <v>56</v>
      </c>
      <c r="F29" s="56" t="s">
        <v>28</v>
      </c>
      <c r="G29" s="73" t="s">
        <v>56</v>
      </c>
      <c r="H29" s="82"/>
    </row>
    <row r="30" s="48" customFormat="1" ht="17.25" customHeight="1" spans="1:8">
      <c r="A30" s="78" t="s">
        <v>57</v>
      </c>
      <c r="B30" s="58"/>
      <c r="C30" s="58">
        <f>SUM(C31:C34)</f>
        <v>30342</v>
      </c>
      <c r="D30" s="58"/>
      <c r="E30" s="58">
        <f>SUM(E31:E34)</f>
        <v>27275</v>
      </c>
      <c r="F30" s="58"/>
      <c r="G30" s="58">
        <f t="shared" ref="G30" si="8">SUM(G31:G34)</f>
        <v>26115</v>
      </c>
      <c r="H30" s="72"/>
    </row>
    <row r="31" ht="17.25" customHeight="1" spans="1:8">
      <c r="A31" s="79" t="s">
        <v>58</v>
      </c>
      <c r="B31" s="70">
        <v>30</v>
      </c>
      <c r="C31" s="70">
        <f>B31</f>
        <v>30</v>
      </c>
      <c r="D31" s="70">
        <v>30</v>
      </c>
      <c r="E31" s="61">
        <v>30</v>
      </c>
      <c r="F31" s="61">
        <v>30</v>
      </c>
      <c r="G31" s="61">
        <v>30</v>
      </c>
      <c r="H31" s="66"/>
    </row>
    <row r="32" ht="17.25" customHeight="1" spans="1:8">
      <c r="A32" s="60" t="s">
        <v>59</v>
      </c>
      <c r="B32" s="70">
        <v>31400</v>
      </c>
      <c r="C32" s="70">
        <f>B32*0.75</f>
        <v>23550</v>
      </c>
      <c r="D32" s="70">
        <v>39970</v>
      </c>
      <c r="E32" s="61">
        <f>D32*0.5</f>
        <v>19985</v>
      </c>
      <c r="F32" s="61">
        <f>F7</f>
        <v>35730</v>
      </c>
      <c r="G32" s="61">
        <f>F32*0.5</f>
        <v>17865</v>
      </c>
      <c r="H32" s="65" t="s">
        <v>60</v>
      </c>
    </row>
    <row r="33" ht="17.25" customHeight="1" spans="1:8">
      <c r="A33" s="60" t="s">
        <v>61</v>
      </c>
      <c r="B33" s="70">
        <v>7750</v>
      </c>
      <c r="C33" s="70">
        <f t="shared" ref="C33:G33" si="9">B33*0.6</f>
        <v>4650</v>
      </c>
      <c r="D33" s="70">
        <v>8500</v>
      </c>
      <c r="E33" s="70">
        <f t="shared" si="9"/>
        <v>5100</v>
      </c>
      <c r="F33" s="70">
        <f>F10</f>
        <v>9200</v>
      </c>
      <c r="G33" s="70">
        <f t="shared" si="9"/>
        <v>5520</v>
      </c>
      <c r="H33" s="66"/>
    </row>
    <row r="34" ht="17.25" customHeight="1" spans="1:8">
      <c r="A34" s="60" t="s">
        <v>62</v>
      </c>
      <c r="B34" s="70">
        <v>3520</v>
      </c>
      <c r="C34" s="70">
        <f t="shared" ref="C34:G34" si="10">B34*0.6</f>
        <v>2112</v>
      </c>
      <c r="D34" s="70">
        <v>3600</v>
      </c>
      <c r="E34" s="70">
        <f t="shared" si="10"/>
        <v>2160</v>
      </c>
      <c r="F34" s="70">
        <f>F11</f>
        <v>4500</v>
      </c>
      <c r="G34" s="70">
        <f t="shared" si="10"/>
        <v>2700</v>
      </c>
      <c r="H34" s="66"/>
    </row>
    <row r="35" s="48" customFormat="1" ht="17.25" customHeight="1" spans="1:8">
      <c r="A35" s="78" t="s">
        <v>63</v>
      </c>
      <c r="B35" s="58"/>
      <c r="C35" s="58">
        <v>8705</v>
      </c>
      <c r="D35" s="58"/>
      <c r="E35" s="59">
        <f>SUM(E36:E42)</f>
        <v>8574</v>
      </c>
      <c r="F35" s="59"/>
      <c r="G35" s="59">
        <f t="shared" ref="G35" si="11">SUM(G36:G42)</f>
        <v>8535.25</v>
      </c>
      <c r="H35" s="72"/>
    </row>
    <row r="36" ht="17.25" customHeight="1" spans="1:8">
      <c r="A36" s="60" t="s">
        <v>64</v>
      </c>
      <c r="B36" s="70">
        <v>31400</v>
      </c>
      <c r="C36" s="70">
        <f>B36*0.0625</f>
        <v>1962.5</v>
      </c>
      <c r="D36" s="70">
        <v>39970</v>
      </c>
      <c r="E36" s="61">
        <v>4997</v>
      </c>
      <c r="F36" s="61">
        <f t="shared" ref="F36:F40" si="12">F7</f>
        <v>35730</v>
      </c>
      <c r="G36" s="61">
        <f>F36*0.125</f>
        <v>4466.25</v>
      </c>
      <c r="H36" s="65" t="s">
        <v>65</v>
      </c>
    </row>
    <row r="37" ht="17.25" customHeight="1" spans="1:8">
      <c r="A37" s="60" t="s">
        <v>66</v>
      </c>
      <c r="B37" s="70">
        <v>300</v>
      </c>
      <c r="C37" s="70">
        <f t="shared" ref="C37:C41" si="13">B37*0.25</f>
        <v>75</v>
      </c>
      <c r="D37" s="70"/>
      <c r="E37" s="61"/>
      <c r="F37" s="61"/>
      <c r="G37" s="61"/>
      <c r="H37" s="65"/>
    </row>
    <row r="38" ht="17.25" customHeight="1" spans="1:8">
      <c r="A38" s="60" t="s">
        <v>67</v>
      </c>
      <c r="B38" s="70">
        <v>13600</v>
      </c>
      <c r="C38" s="70">
        <f t="shared" si="13"/>
        <v>3400</v>
      </c>
      <c r="D38" s="70"/>
      <c r="E38" s="61"/>
      <c r="F38" s="61"/>
      <c r="G38" s="61"/>
      <c r="H38" s="66"/>
    </row>
    <row r="39" ht="17.25" customHeight="1" spans="1:8">
      <c r="A39" s="60" t="s">
        <v>68</v>
      </c>
      <c r="B39" s="70">
        <v>7750</v>
      </c>
      <c r="C39" s="70">
        <f t="shared" ref="C39:G39" si="14">B39*0.12</f>
        <v>930</v>
      </c>
      <c r="D39" s="70">
        <v>8500</v>
      </c>
      <c r="E39" s="70">
        <f t="shared" si="14"/>
        <v>1020</v>
      </c>
      <c r="F39" s="70">
        <f t="shared" si="12"/>
        <v>9200</v>
      </c>
      <c r="G39" s="70">
        <f t="shared" si="14"/>
        <v>1104</v>
      </c>
      <c r="H39" s="66"/>
    </row>
    <row r="40" ht="17.25" customHeight="1" spans="1:8">
      <c r="A40" s="60" t="s">
        <v>69</v>
      </c>
      <c r="B40" s="70">
        <v>3520</v>
      </c>
      <c r="C40" s="70">
        <f t="shared" ref="C40:G40" si="15">B40*0.12</f>
        <v>422.4</v>
      </c>
      <c r="D40" s="70">
        <v>3600</v>
      </c>
      <c r="E40" s="70">
        <f t="shared" si="15"/>
        <v>432</v>
      </c>
      <c r="F40" s="70">
        <f t="shared" si="12"/>
        <v>4500</v>
      </c>
      <c r="G40" s="70">
        <f t="shared" si="15"/>
        <v>540</v>
      </c>
      <c r="H40" s="66"/>
    </row>
    <row r="41" ht="17.25" customHeight="1" spans="1:8">
      <c r="A41" s="79" t="s">
        <v>70</v>
      </c>
      <c r="B41" s="70">
        <v>100</v>
      </c>
      <c r="C41" s="70">
        <f t="shared" si="13"/>
        <v>25</v>
      </c>
      <c r="D41" s="70">
        <v>100</v>
      </c>
      <c r="E41" s="70">
        <f>D41*0.25</f>
        <v>25</v>
      </c>
      <c r="F41" s="70">
        <f>F13</f>
        <v>100</v>
      </c>
      <c r="G41" s="70">
        <f>F41*0.25</f>
        <v>25</v>
      </c>
      <c r="H41" s="66"/>
    </row>
    <row r="42" ht="17.25" customHeight="1" spans="1:8">
      <c r="A42" s="79" t="s">
        <v>71</v>
      </c>
      <c r="B42" s="61">
        <v>6300</v>
      </c>
      <c r="C42" s="61">
        <f t="shared" ref="C42:G42" si="16">B42*0.3</f>
        <v>1890</v>
      </c>
      <c r="D42" s="61">
        <v>7000</v>
      </c>
      <c r="E42" s="61">
        <f t="shared" si="16"/>
        <v>2100</v>
      </c>
      <c r="F42" s="61">
        <f>F12</f>
        <v>8000</v>
      </c>
      <c r="G42" s="61">
        <f t="shared" si="16"/>
        <v>2400</v>
      </c>
      <c r="H42" s="66"/>
    </row>
    <row r="43" s="48" customFormat="1" ht="17.25" customHeight="1" spans="1:8">
      <c r="A43" s="78" t="s">
        <v>72</v>
      </c>
      <c r="B43" s="58">
        <f t="shared" ref="B43:F43" si="17">C28+C30+C35</f>
        <v>83000</v>
      </c>
      <c r="C43" s="58"/>
      <c r="D43" s="59">
        <f t="shared" si="17"/>
        <v>84800</v>
      </c>
      <c r="E43" s="59"/>
      <c r="F43" s="59">
        <f t="shared" si="17"/>
        <v>95000</v>
      </c>
      <c r="G43" s="58"/>
      <c r="H43" s="72"/>
    </row>
    <row r="44" spans="1:8">
      <c r="A44" s="80" t="s">
        <v>73</v>
      </c>
      <c r="B44" s="81">
        <v>39100</v>
      </c>
      <c r="C44" s="81"/>
      <c r="D44" s="81">
        <v>48075</v>
      </c>
      <c r="E44" s="81"/>
      <c r="F44" s="81">
        <v>44500</v>
      </c>
      <c r="G44" s="81"/>
      <c r="H44" s="66"/>
    </row>
    <row r="45" spans="1:8">
      <c r="A45" s="80" t="s">
        <v>74</v>
      </c>
      <c r="B45" s="81">
        <v>36400</v>
      </c>
      <c r="C45" s="81"/>
      <c r="D45" s="81">
        <v>26525</v>
      </c>
      <c r="E45" s="81"/>
      <c r="F45" s="81">
        <v>34500</v>
      </c>
      <c r="G45" s="81"/>
      <c r="H45" s="66"/>
    </row>
    <row r="46" spans="1:8">
      <c r="A46" s="80" t="s">
        <v>75</v>
      </c>
      <c r="B46" s="81">
        <f>B23+B24+B26</f>
        <v>7500</v>
      </c>
      <c r="C46" s="81"/>
      <c r="D46" s="81">
        <v>10200</v>
      </c>
      <c r="E46" s="81"/>
      <c r="F46" s="81">
        <v>16000</v>
      </c>
      <c r="G46" s="81"/>
      <c r="H46" s="66"/>
    </row>
  </sheetData>
  <mergeCells count="6">
    <mergeCell ref="A1:H1"/>
    <mergeCell ref="B3:C3"/>
    <mergeCell ref="D3:E3"/>
    <mergeCell ref="F3:G3"/>
    <mergeCell ref="A3:A4"/>
    <mergeCell ref="H3:H4"/>
  </mergeCells>
  <pageMargins left="0.747916666666667" right="0.747916666666667" top="0.984027777777778" bottom="0.984027777777778" header="0.511805555555556" footer="0.511805555555556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50" t="s">
        <v>21</v>
      </c>
      <c r="B1" s="50"/>
      <c r="C1" s="50"/>
      <c r="D1" s="50"/>
      <c r="E1" s="50"/>
      <c r="F1" s="50"/>
      <c r="G1" s="50"/>
      <c r="H1" s="50"/>
    </row>
    <row r="2" ht="27" customHeight="1" spans="1:8">
      <c r="A2" s="51"/>
      <c r="B2" s="51"/>
      <c r="C2" s="51"/>
      <c r="D2" s="51"/>
      <c r="E2" s="51"/>
      <c r="F2" s="51"/>
      <c r="G2" s="51"/>
      <c r="H2" s="52" t="s">
        <v>22</v>
      </c>
    </row>
    <row r="3" ht="21.75" customHeight="1" spans="1:8">
      <c r="A3" s="53" t="s">
        <v>23</v>
      </c>
      <c r="B3" s="53" t="s">
        <v>24</v>
      </c>
      <c r="C3" s="53"/>
      <c r="D3" s="53" t="s">
        <v>25</v>
      </c>
      <c r="E3" s="53"/>
      <c r="F3" s="54" t="s">
        <v>26</v>
      </c>
      <c r="G3" s="55"/>
      <c r="H3" s="53" t="s">
        <v>27</v>
      </c>
    </row>
    <row r="4" ht="24.75" customHeight="1" spans="1:8">
      <c r="A4" s="53"/>
      <c r="B4" s="56" t="s">
        <v>28</v>
      </c>
      <c r="C4" s="56" t="s">
        <v>29</v>
      </c>
      <c r="D4" s="56" t="s">
        <v>28</v>
      </c>
      <c r="E4" s="56" t="s">
        <v>29</v>
      </c>
      <c r="F4" s="56" t="s">
        <v>28</v>
      </c>
      <c r="G4" s="56" t="s">
        <v>29</v>
      </c>
      <c r="H4" s="53"/>
    </row>
    <row r="5" s="47" customFormat="1" ht="17.25" customHeight="1" spans="1:8">
      <c r="A5" s="57" t="s">
        <v>30</v>
      </c>
      <c r="B5" s="58">
        <f t="shared" ref="B5:G5" si="0">SUM(B6:B20)</f>
        <v>73800</v>
      </c>
      <c r="C5" s="58">
        <v>34753</v>
      </c>
      <c r="D5" s="58">
        <f t="shared" si="0"/>
        <v>72800</v>
      </c>
      <c r="E5" s="59">
        <f t="shared" si="0"/>
        <v>36951</v>
      </c>
      <c r="F5" s="59">
        <f t="shared" si="0"/>
        <v>81000</v>
      </c>
      <c r="G5" s="59">
        <f t="shared" si="0"/>
        <v>41022.25</v>
      </c>
      <c r="H5" s="59"/>
    </row>
    <row r="6" ht="17.25" customHeight="1" spans="1:8">
      <c r="A6" s="60" t="s">
        <v>31</v>
      </c>
      <c r="B6" s="61">
        <v>30</v>
      </c>
      <c r="C6" s="61"/>
      <c r="D6" s="61">
        <v>30</v>
      </c>
      <c r="E6" s="61"/>
      <c r="F6" s="61">
        <v>30</v>
      </c>
      <c r="G6" s="61"/>
      <c r="H6" s="62"/>
    </row>
    <row r="7" ht="17.25" customHeight="1" spans="1:8">
      <c r="A7" s="60" t="s">
        <v>32</v>
      </c>
      <c r="B7" s="61">
        <v>31400</v>
      </c>
      <c r="C7" s="61">
        <v>5887</v>
      </c>
      <c r="D7" s="61">
        <v>39970</v>
      </c>
      <c r="E7" s="63">
        <v>14988</v>
      </c>
      <c r="F7" s="63">
        <v>45070</v>
      </c>
      <c r="G7" s="64">
        <f>F7*0.375</f>
        <v>16901.25</v>
      </c>
      <c r="H7" s="65" t="s">
        <v>33</v>
      </c>
    </row>
    <row r="8" ht="17.25" customHeight="1" spans="1:8">
      <c r="A8" s="60" t="s">
        <v>34</v>
      </c>
      <c r="B8" s="61">
        <v>300</v>
      </c>
      <c r="C8" s="61">
        <v>225</v>
      </c>
      <c r="D8" s="61"/>
      <c r="E8" s="63"/>
      <c r="F8" s="63"/>
      <c r="G8" s="63"/>
      <c r="H8" s="65"/>
    </row>
    <row r="9" ht="17.25" customHeight="1" spans="1:8">
      <c r="A9" s="60" t="s">
        <v>35</v>
      </c>
      <c r="B9" s="61">
        <v>13600</v>
      </c>
      <c r="C9" s="61">
        <f>B9*0.75</f>
        <v>10200</v>
      </c>
      <c r="D9" s="61"/>
      <c r="E9" s="63"/>
      <c r="F9" s="63"/>
      <c r="G9" s="63"/>
      <c r="H9" s="65"/>
    </row>
    <row r="10" ht="17.25" customHeight="1" spans="1:8">
      <c r="A10" s="60" t="s">
        <v>36</v>
      </c>
      <c r="B10" s="61">
        <v>7750</v>
      </c>
      <c r="C10" s="61">
        <f t="shared" ref="C10:G10" si="1">B10*0.28</f>
        <v>2170</v>
      </c>
      <c r="D10" s="61">
        <v>8500</v>
      </c>
      <c r="E10" s="63">
        <f t="shared" si="1"/>
        <v>2380</v>
      </c>
      <c r="F10" s="63">
        <v>9200</v>
      </c>
      <c r="G10" s="63">
        <f t="shared" si="1"/>
        <v>2576</v>
      </c>
      <c r="H10" s="66"/>
    </row>
    <row r="11" ht="17.25" customHeight="1" spans="1:8">
      <c r="A11" s="60" t="s">
        <v>37</v>
      </c>
      <c r="B11" s="61">
        <v>3520</v>
      </c>
      <c r="C11" s="61">
        <f>B11*0.28</f>
        <v>985.6</v>
      </c>
      <c r="D11" s="61">
        <v>3600</v>
      </c>
      <c r="E11" s="63">
        <v>1008</v>
      </c>
      <c r="F11" s="63">
        <v>4000</v>
      </c>
      <c r="G11" s="63">
        <f>F11*0.28</f>
        <v>1120</v>
      </c>
      <c r="H11" s="66"/>
    </row>
    <row r="12" ht="17.25" customHeight="1" spans="1:8">
      <c r="A12" s="60" t="s">
        <v>38</v>
      </c>
      <c r="B12" s="61">
        <v>6300</v>
      </c>
      <c r="C12" s="61">
        <f t="shared" ref="C12:G12" si="2">B12*0.7</f>
        <v>4410</v>
      </c>
      <c r="D12" s="61">
        <v>7000</v>
      </c>
      <c r="E12" s="63">
        <f t="shared" si="2"/>
        <v>4900</v>
      </c>
      <c r="F12" s="63">
        <v>7500</v>
      </c>
      <c r="G12" s="63">
        <f t="shared" si="2"/>
        <v>5250</v>
      </c>
      <c r="H12" s="66"/>
    </row>
    <row r="13" ht="17.25" customHeight="1" spans="1:8">
      <c r="A13" s="60" t="s">
        <v>39</v>
      </c>
      <c r="B13" s="61">
        <v>100</v>
      </c>
      <c r="C13" s="61">
        <f t="shared" ref="C13:G13" si="3">B13*0.75</f>
        <v>75</v>
      </c>
      <c r="D13" s="61">
        <v>100</v>
      </c>
      <c r="E13" s="63">
        <f t="shared" si="3"/>
        <v>75</v>
      </c>
      <c r="F13" s="63">
        <v>100</v>
      </c>
      <c r="G13" s="63">
        <f t="shared" si="3"/>
        <v>75</v>
      </c>
      <c r="H13" s="66"/>
    </row>
    <row r="14" ht="17.25" customHeight="1" spans="1:8">
      <c r="A14" s="60" t="s">
        <v>40</v>
      </c>
      <c r="B14" s="61">
        <v>1400</v>
      </c>
      <c r="C14" s="61">
        <v>1400</v>
      </c>
      <c r="D14" s="61">
        <v>3500</v>
      </c>
      <c r="E14" s="61">
        <f t="shared" ref="E14:E17" si="4">D14</f>
        <v>3500</v>
      </c>
      <c r="F14" s="61">
        <v>4500</v>
      </c>
      <c r="G14" s="61">
        <v>4500</v>
      </c>
      <c r="H14" s="66"/>
    </row>
    <row r="15" ht="17.25" customHeight="1" spans="1:8">
      <c r="A15" s="60" t="s">
        <v>41</v>
      </c>
      <c r="B15" s="61">
        <v>3300</v>
      </c>
      <c r="C15" s="61">
        <v>3300</v>
      </c>
      <c r="D15" s="61">
        <v>4000</v>
      </c>
      <c r="E15" s="61">
        <f t="shared" si="4"/>
        <v>4000</v>
      </c>
      <c r="F15" s="61">
        <v>4000</v>
      </c>
      <c r="G15" s="61">
        <v>4000</v>
      </c>
      <c r="H15" s="66"/>
    </row>
    <row r="16" ht="17.25" customHeight="1" spans="1:8">
      <c r="A16" s="60" t="s">
        <v>42</v>
      </c>
      <c r="B16" s="61">
        <v>220</v>
      </c>
      <c r="C16" s="61">
        <v>220</v>
      </c>
      <c r="D16" s="61">
        <v>240</v>
      </c>
      <c r="E16" s="61">
        <f t="shared" si="4"/>
        <v>240</v>
      </c>
      <c r="F16" s="61">
        <v>300</v>
      </c>
      <c r="G16" s="61">
        <v>300</v>
      </c>
      <c r="H16" s="66"/>
    </row>
    <row r="17" ht="17.25" customHeight="1" spans="1:8">
      <c r="A17" s="60" t="s">
        <v>43</v>
      </c>
      <c r="B17" s="61">
        <v>2500</v>
      </c>
      <c r="C17" s="61">
        <v>2500</v>
      </c>
      <c r="D17" s="61">
        <v>2800</v>
      </c>
      <c r="E17" s="61">
        <f t="shared" si="4"/>
        <v>2800</v>
      </c>
      <c r="F17" s="61">
        <v>2900</v>
      </c>
      <c r="G17" s="61">
        <v>2900</v>
      </c>
      <c r="H17" s="66"/>
    </row>
    <row r="18" ht="17.25" customHeight="1" spans="1:8">
      <c r="A18" s="60" t="s">
        <v>44</v>
      </c>
      <c r="B18" s="61">
        <v>600</v>
      </c>
      <c r="C18" s="61">
        <v>600</v>
      </c>
      <c r="D18" s="61"/>
      <c r="E18" s="61"/>
      <c r="F18" s="61"/>
      <c r="G18" s="61"/>
      <c r="H18" s="66"/>
    </row>
    <row r="19" ht="17.25" customHeight="1" spans="1:8">
      <c r="A19" s="60" t="s">
        <v>45</v>
      </c>
      <c r="B19" s="61">
        <v>780</v>
      </c>
      <c r="C19" s="61">
        <v>780</v>
      </c>
      <c r="D19" s="61">
        <v>800</v>
      </c>
      <c r="E19" s="61">
        <f t="shared" ref="E19:E24" si="5">D19</f>
        <v>800</v>
      </c>
      <c r="F19" s="61">
        <v>900</v>
      </c>
      <c r="G19" s="61">
        <v>900</v>
      </c>
      <c r="H19" s="66"/>
    </row>
    <row r="20" ht="17.25" customHeight="1" spans="1:8">
      <c r="A20" s="60" t="s">
        <v>46</v>
      </c>
      <c r="B20" s="67">
        <v>2000</v>
      </c>
      <c r="C20" s="67">
        <v>2000</v>
      </c>
      <c r="D20" s="67">
        <v>2260</v>
      </c>
      <c r="E20" s="61">
        <f t="shared" si="5"/>
        <v>2260</v>
      </c>
      <c r="F20" s="61">
        <v>2500</v>
      </c>
      <c r="G20" s="61">
        <v>2500</v>
      </c>
      <c r="H20" s="66"/>
    </row>
    <row r="21" s="47" customFormat="1" ht="17.25" customHeight="1" spans="1:8">
      <c r="A21" s="57" t="s">
        <v>47</v>
      </c>
      <c r="B21" s="58">
        <f t="shared" ref="B21:G21" si="6">SUM(B22:B27)</f>
        <v>9200</v>
      </c>
      <c r="C21" s="58">
        <f t="shared" si="6"/>
        <v>9200</v>
      </c>
      <c r="D21" s="68">
        <f t="shared" si="6"/>
        <v>12000</v>
      </c>
      <c r="E21" s="68">
        <f t="shared" si="6"/>
        <v>12000</v>
      </c>
      <c r="F21" s="68">
        <f t="shared" si="6"/>
        <v>14000</v>
      </c>
      <c r="G21" s="68">
        <f t="shared" si="6"/>
        <v>14000</v>
      </c>
      <c r="H21" s="69"/>
    </row>
    <row r="22" ht="17.25" customHeight="1" spans="1:8">
      <c r="A22" s="60" t="s">
        <v>48</v>
      </c>
      <c r="B22" s="61">
        <v>1700</v>
      </c>
      <c r="C22" s="61">
        <v>1700</v>
      </c>
      <c r="D22" s="61">
        <v>1800</v>
      </c>
      <c r="E22" s="63">
        <f t="shared" si="5"/>
        <v>1800</v>
      </c>
      <c r="F22" s="63">
        <v>2000</v>
      </c>
      <c r="G22" s="63">
        <v>2000</v>
      </c>
      <c r="H22" s="66"/>
    </row>
    <row r="23" ht="17.25" customHeight="1" spans="1:8">
      <c r="A23" s="60" t="s">
        <v>49</v>
      </c>
      <c r="B23" s="61">
        <v>2900</v>
      </c>
      <c r="C23" s="61">
        <v>2900</v>
      </c>
      <c r="D23" s="61">
        <v>2800</v>
      </c>
      <c r="E23" s="63">
        <f t="shared" si="5"/>
        <v>2800</v>
      </c>
      <c r="F23" s="63">
        <v>3800</v>
      </c>
      <c r="G23" s="63">
        <v>3800</v>
      </c>
      <c r="H23" s="66"/>
    </row>
    <row r="24" ht="17.25" customHeight="1" spans="1:8">
      <c r="A24" s="60" t="s">
        <v>50</v>
      </c>
      <c r="B24" s="61">
        <v>2500</v>
      </c>
      <c r="C24" s="61">
        <v>2500</v>
      </c>
      <c r="D24" s="61">
        <v>2400</v>
      </c>
      <c r="E24" s="63">
        <f t="shared" si="5"/>
        <v>2400</v>
      </c>
      <c r="F24" s="63">
        <v>2200</v>
      </c>
      <c r="G24" s="63">
        <v>2200</v>
      </c>
      <c r="H24" s="66"/>
    </row>
    <row r="25" ht="17.25" customHeight="1" spans="1:8">
      <c r="A25" s="60" t="s">
        <v>51</v>
      </c>
      <c r="B25" s="61"/>
      <c r="C25" s="61"/>
      <c r="D25" s="61"/>
      <c r="E25" s="63"/>
      <c r="F25" s="63"/>
      <c r="G25" s="63"/>
      <c r="H25" s="66"/>
    </row>
    <row r="26" ht="17.25" customHeight="1" spans="1:8">
      <c r="A26" s="60" t="s">
        <v>52</v>
      </c>
      <c r="B26" s="61">
        <v>2100</v>
      </c>
      <c r="C26" s="61">
        <v>2100</v>
      </c>
      <c r="D26" s="61">
        <v>5000</v>
      </c>
      <c r="E26" s="63">
        <f>D26</f>
        <v>5000</v>
      </c>
      <c r="F26" s="63">
        <v>6000</v>
      </c>
      <c r="G26" s="63">
        <v>6000</v>
      </c>
      <c r="H26" s="66"/>
    </row>
    <row r="27" ht="17.25" customHeight="1" spans="1:8">
      <c r="A27" s="60" t="s">
        <v>53</v>
      </c>
      <c r="B27" s="70"/>
      <c r="C27" s="70"/>
      <c r="D27" s="70"/>
      <c r="E27" s="63"/>
      <c r="F27" s="63"/>
      <c r="G27" s="63"/>
      <c r="H27" s="66"/>
    </row>
    <row r="28" s="48" customFormat="1" ht="17.25" customHeight="1" spans="1:8">
      <c r="A28" s="58" t="s">
        <v>54</v>
      </c>
      <c r="B28" s="58">
        <f t="shared" ref="B28:G28" si="7">B5+B21</f>
        <v>83000</v>
      </c>
      <c r="C28" s="58">
        <v>43953</v>
      </c>
      <c r="D28" s="68">
        <f t="shared" si="7"/>
        <v>84800</v>
      </c>
      <c r="E28" s="71">
        <f t="shared" si="7"/>
        <v>48951</v>
      </c>
      <c r="F28" s="71">
        <f t="shared" si="7"/>
        <v>95000</v>
      </c>
      <c r="G28" s="71">
        <f t="shared" si="7"/>
        <v>55022.25</v>
      </c>
      <c r="H28" s="72"/>
    </row>
    <row r="29" s="49" customFormat="1" ht="17.25" customHeight="1" spans="1:8">
      <c r="A29" s="73" t="s">
        <v>55</v>
      </c>
      <c r="B29" s="74" t="s">
        <v>28</v>
      </c>
      <c r="C29" s="73" t="s">
        <v>56</v>
      </c>
      <c r="D29" s="75" t="s">
        <v>76</v>
      </c>
      <c r="E29" s="76" t="s">
        <v>77</v>
      </c>
      <c r="F29" s="75" t="s">
        <v>76</v>
      </c>
      <c r="G29" s="76" t="s">
        <v>77</v>
      </c>
      <c r="H29" s="77"/>
    </row>
    <row r="30" s="48" customFormat="1" ht="17.25" customHeight="1" spans="1:8">
      <c r="A30" s="78" t="s">
        <v>57</v>
      </c>
      <c r="B30" s="58"/>
      <c r="C30" s="58">
        <f>SUM(C31:C34)</f>
        <v>30342</v>
      </c>
      <c r="D30" s="68"/>
      <c r="E30" s="68">
        <f>SUM(E31:E34)</f>
        <v>27275</v>
      </c>
      <c r="F30" s="68"/>
      <c r="G30" s="68">
        <f t="shared" ref="G30" si="8">SUM(G31:G34)</f>
        <v>30485</v>
      </c>
      <c r="H30" s="72"/>
    </row>
    <row r="31" ht="17.25" customHeight="1" spans="1:8">
      <c r="A31" s="79" t="s">
        <v>58</v>
      </c>
      <c r="B31" s="70">
        <v>30</v>
      </c>
      <c r="C31" s="70">
        <f>B31</f>
        <v>30</v>
      </c>
      <c r="D31" s="70">
        <v>30</v>
      </c>
      <c r="E31" s="61">
        <v>30</v>
      </c>
      <c r="F31" s="61">
        <v>30</v>
      </c>
      <c r="G31" s="61">
        <v>30</v>
      </c>
      <c r="H31" s="66"/>
    </row>
    <row r="32" ht="17.25" customHeight="1" spans="1:8">
      <c r="A32" s="60" t="s">
        <v>59</v>
      </c>
      <c r="B32" s="70">
        <v>31400</v>
      </c>
      <c r="C32" s="70">
        <f>B32*0.75</f>
        <v>23550</v>
      </c>
      <c r="D32" s="70">
        <v>39970</v>
      </c>
      <c r="E32" s="61">
        <f>D32*0.5</f>
        <v>19985</v>
      </c>
      <c r="F32" s="61">
        <f>F7</f>
        <v>45070</v>
      </c>
      <c r="G32" s="61">
        <f>F32*0.5</f>
        <v>22535</v>
      </c>
      <c r="H32" s="65" t="s">
        <v>60</v>
      </c>
    </row>
    <row r="33" ht="17.25" customHeight="1" spans="1:8">
      <c r="A33" s="60" t="s">
        <v>61</v>
      </c>
      <c r="B33" s="70">
        <v>7750</v>
      </c>
      <c r="C33" s="70">
        <f t="shared" ref="C33:G33" si="9">B33*0.6</f>
        <v>4650</v>
      </c>
      <c r="D33" s="70">
        <v>8500</v>
      </c>
      <c r="E33" s="70">
        <f t="shared" si="9"/>
        <v>5100</v>
      </c>
      <c r="F33" s="70">
        <f>F10</f>
        <v>9200</v>
      </c>
      <c r="G33" s="70">
        <f t="shared" si="9"/>
        <v>5520</v>
      </c>
      <c r="H33" s="66"/>
    </row>
    <row r="34" ht="17.25" customHeight="1" spans="1:8">
      <c r="A34" s="60" t="s">
        <v>62</v>
      </c>
      <c r="B34" s="70">
        <v>3520</v>
      </c>
      <c r="C34" s="70">
        <f t="shared" ref="C34:G34" si="10">B34*0.6</f>
        <v>2112</v>
      </c>
      <c r="D34" s="70">
        <v>3600</v>
      </c>
      <c r="E34" s="70">
        <f t="shared" si="10"/>
        <v>2160</v>
      </c>
      <c r="F34" s="70">
        <f>F11</f>
        <v>4000</v>
      </c>
      <c r="G34" s="70">
        <f t="shared" si="10"/>
        <v>2400</v>
      </c>
      <c r="H34" s="66"/>
    </row>
    <row r="35" s="48" customFormat="1" ht="17.25" customHeight="1" spans="1:8">
      <c r="A35" s="78" t="s">
        <v>63</v>
      </c>
      <c r="B35" s="58"/>
      <c r="C35" s="58">
        <v>8705</v>
      </c>
      <c r="D35" s="68"/>
      <c r="E35" s="71">
        <f>SUM(E36:E42)</f>
        <v>8574</v>
      </c>
      <c r="F35" s="71"/>
      <c r="G35" s="71">
        <f t="shared" ref="G35" si="11">SUM(G36:G42)</f>
        <v>9492.75</v>
      </c>
      <c r="H35" s="72"/>
    </row>
    <row r="36" ht="17.25" customHeight="1" spans="1:8">
      <c r="A36" s="60" t="s">
        <v>64</v>
      </c>
      <c r="B36" s="70">
        <v>31400</v>
      </c>
      <c r="C36" s="70">
        <f>B36*0.0625</f>
        <v>1962.5</v>
      </c>
      <c r="D36" s="70">
        <v>39970</v>
      </c>
      <c r="E36" s="61">
        <v>4997</v>
      </c>
      <c r="F36" s="61">
        <f t="shared" ref="F36:F40" si="12">F7</f>
        <v>45070</v>
      </c>
      <c r="G36" s="61">
        <f>F36*0.125</f>
        <v>5633.75</v>
      </c>
      <c r="H36" s="65" t="s">
        <v>65</v>
      </c>
    </row>
    <row r="37" ht="17.25" customHeight="1" spans="1:8">
      <c r="A37" s="60" t="s">
        <v>66</v>
      </c>
      <c r="B37" s="70">
        <v>300</v>
      </c>
      <c r="C37" s="70">
        <f t="shared" ref="C37:C41" si="13">B37*0.25</f>
        <v>75</v>
      </c>
      <c r="D37" s="70"/>
      <c r="E37" s="61"/>
      <c r="F37" s="61"/>
      <c r="G37" s="61"/>
      <c r="H37" s="65"/>
    </row>
    <row r="38" ht="17.25" customHeight="1" spans="1:8">
      <c r="A38" s="60" t="s">
        <v>67</v>
      </c>
      <c r="B38" s="70">
        <v>13600</v>
      </c>
      <c r="C38" s="70">
        <f t="shared" si="13"/>
        <v>3400</v>
      </c>
      <c r="D38" s="70"/>
      <c r="E38" s="61"/>
      <c r="F38" s="61"/>
      <c r="G38" s="61"/>
      <c r="H38" s="66"/>
    </row>
    <row r="39" ht="17.25" customHeight="1" spans="1:8">
      <c r="A39" s="60" t="s">
        <v>68</v>
      </c>
      <c r="B39" s="70">
        <v>7750</v>
      </c>
      <c r="C39" s="70">
        <f t="shared" ref="C39:G39" si="14">B39*0.12</f>
        <v>930</v>
      </c>
      <c r="D39" s="70">
        <v>8500</v>
      </c>
      <c r="E39" s="70">
        <f t="shared" si="14"/>
        <v>1020</v>
      </c>
      <c r="F39" s="70">
        <f t="shared" si="12"/>
        <v>9200</v>
      </c>
      <c r="G39" s="70">
        <f t="shared" si="14"/>
        <v>1104</v>
      </c>
      <c r="H39" s="66"/>
    </row>
    <row r="40" ht="17.25" customHeight="1" spans="1:8">
      <c r="A40" s="60" t="s">
        <v>69</v>
      </c>
      <c r="B40" s="70">
        <v>3520</v>
      </c>
      <c r="C40" s="70">
        <f t="shared" ref="C40:G40" si="15">B40*0.12</f>
        <v>422.4</v>
      </c>
      <c r="D40" s="70">
        <v>3600</v>
      </c>
      <c r="E40" s="70">
        <f t="shared" si="15"/>
        <v>432</v>
      </c>
      <c r="F40" s="70">
        <f t="shared" si="12"/>
        <v>4000</v>
      </c>
      <c r="G40" s="70">
        <f t="shared" si="15"/>
        <v>480</v>
      </c>
      <c r="H40" s="66"/>
    </row>
    <row r="41" ht="17.25" customHeight="1" spans="1:8">
      <c r="A41" s="79" t="s">
        <v>70</v>
      </c>
      <c r="B41" s="70">
        <v>100</v>
      </c>
      <c r="C41" s="70">
        <f t="shared" si="13"/>
        <v>25</v>
      </c>
      <c r="D41" s="70">
        <v>100</v>
      </c>
      <c r="E41" s="70">
        <f>D41*0.25</f>
        <v>25</v>
      </c>
      <c r="F41" s="70">
        <f>F13</f>
        <v>100</v>
      </c>
      <c r="G41" s="70">
        <f>F41*0.25</f>
        <v>25</v>
      </c>
      <c r="H41" s="66"/>
    </row>
    <row r="42" ht="17.25" customHeight="1" spans="1:8">
      <c r="A42" s="79" t="s">
        <v>71</v>
      </c>
      <c r="B42" s="61">
        <v>6300</v>
      </c>
      <c r="C42" s="61">
        <f t="shared" ref="C42:G42" si="16">B42*0.3</f>
        <v>1890</v>
      </c>
      <c r="D42" s="61">
        <v>7000</v>
      </c>
      <c r="E42" s="61">
        <f t="shared" si="16"/>
        <v>2100</v>
      </c>
      <c r="F42" s="61">
        <f>F12</f>
        <v>7500</v>
      </c>
      <c r="G42" s="61">
        <f t="shared" si="16"/>
        <v>2250</v>
      </c>
      <c r="H42" s="66"/>
    </row>
    <row r="43" s="48" customFormat="1" ht="17.25" customHeight="1" spans="1:8">
      <c r="A43" s="78" t="s">
        <v>72</v>
      </c>
      <c r="B43" s="58">
        <f t="shared" ref="B43:F43" si="17">C28+C30+C35</f>
        <v>83000</v>
      </c>
      <c r="C43" s="58"/>
      <c r="D43" s="71">
        <f t="shared" si="17"/>
        <v>84800</v>
      </c>
      <c r="E43" s="71"/>
      <c r="F43" s="71">
        <f t="shared" si="17"/>
        <v>95000</v>
      </c>
      <c r="G43" s="68"/>
      <c r="H43" s="72"/>
    </row>
    <row r="44" spans="1:8">
      <c r="A44" s="80" t="s">
        <v>73</v>
      </c>
      <c r="B44" s="81">
        <v>39100</v>
      </c>
      <c r="C44" s="81"/>
      <c r="D44" s="81">
        <v>48075</v>
      </c>
      <c r="E44" s="81"/>
      <c r="F44" s="81">
        <v>53840</v>
      </c>
      <c r="G44" s="81"/>
      <c r="H44" s="66"/>
    </row>
    <row r="45" spans="1:8">
      <c r="A45" s="80" t="s">
        <v>74</v>
      </c>
      <c r="B45" s="81">
        <v>36400</v>
      </c>
      <c r="C45" s="81"/>
      <c r="D45" s="81">
        <v>26525</v>
      </c>
      <c r="E45" s="81"/>
      <c r="F45" s="81">
        <v>29160</v>
      </c>
      <c r="G45" s="81"/>
      <c r="H45" s="66"/>
    </row>
    <row r="46" spans="1:8">
      <c r="A46" s="80" t="s">
        <v>75</v>
      </c>
      <c r="B46" s="81">
        <f>B23+B24+B26</f>
        <v>7500</v>
      </c>
      <c r="C46" s="81"/>
      <c r="D46" s="81">
        <v>10200</v>
      </c>
      <c r="E46" s="81"/>
      <c r="F46" s="81">
        <f>F21-F22</f>
        <v>12000</v>
      </c>
      <c r="G46" s="81"/>
      <c r="H46" s="66"/>
    </row>
  </sheetData>
  <mergeCells count="6">
    <mergeCell ref="A1:H1"/>
    <mergeCell ref="B3:C3"/>
    <mergeCell ref="D3:E3"/>
    <mergeCell ref="F3:G3"/>
    <mergeCell ref="A3:A4"/>
    <mergeCell ref="H3:H4"/>
  </mergeCells>
  <pageMargins left="0.747916666666667" right="0.747916666666667" top="0.984027777777778" bottom="0.984027777777778" header="0.511805555555556" footer="0.511805555555556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78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79</v>
      </c>
      <c r="B3" s="28" t="s">
        <v>80</v>
      </c>
      <c r="C3" s="28" t="s">
        <v>81</v>
      </c>
      <c r="D3" s="28" t="s">
        <v>82</v>
      </c>
      <c r="E3" s="28" t="s">
        <v>83</v>
      </c>
      <c r="F3" s="28" t="s">
        <v>84</v>
      </c>
    </row>
    <row r="4" ht="27.95" customHeight="1" spans="1:6">
      <c r="A4" s="29" t="s">
        <v>85</v>
      </c>
      <c r="B4" s="28" t="s">
        <v>86</v>
      </c>
      <c r="C4" s="28">
        <v>2050299</v>
      </c>
      <c r="D4" s="30" t="s">
        <v>87</v>
      </c>
      <c r="E4" s="29">
        <v>1477</v>
      </c>
      <c r="F4" s="31" t="s">
        <v>88</v>
      </c>
    </row>
    <row r="5" ht="27.95" customHeight="1" spans="1:6">
      <c r="A5" s="29"/>
      <c r="B5" s="28" t="s">
        <v>86</v>
      </c>
      <c r="C5" s="28">
        <v>2050299</v>
      </c>
      <c r="D5" s="30" t="s">
        <v>87</v>
      </c>
      <c r="E5" s="29">
        <v>37</v>
      </c>
      <c r="F5" s="32" t="s">
        <v>89</v>
      </c>
    </row>
    <row r="6" ht="27.95" customHeight="1" spans="1:6">
      <c r="A6" s="29"/>
      <c r="B6" s="28" t="s">
        <v>86</v>
      </c>
      <c r="C6" s="28">
        <v>2050299</v>
      </c>
      <c r="D6" s="30" t="s">
        <v>87</v>
      </c>
      <c r="E6" s="29">
        <v>85</v>
      </c>
      <c r="F6" s="32" t="s">
        <v>90</v>
      </c>
    </row>
    <row r="7" ht="27.95" customHeight="1" spans="1:6">
      <c r="A7" s="29"/>
      <c r="B7" s="28" t="s">
        <v>91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92</v>
      </c>
      <c r="B8" s="28" t="s">
        <v>93</v>
      </c>
      <c r="C8" s="33">
        <v>2040499</v>
      </c>
      <c r="D8" s="34" t="s">
        <v>94</v>
      </c>
      <c r="E8" s="29">
        <v>120</v>
      </c>
      <c r="F8" s="35" t="s">
        <v>95</v>
      </c>
    </row>
    <row r="9" ht="27.95" customHeight="1" spans="1:6">
      <c r="A9" s="29"/>
      <c r="B9" s="28" t="s">
        <v>96</v>
      </c>
      <c r="C9" s="33">
        <v>2040599</v>
      </c>
      <c r="D9" s="34" t="s">
        <v>97</v>
      </c>
      <c r="E9" s="29">
        <v>205</v>
      </c>
      <c r="F9" s="35" t="s">
        <v>95</v>
      </c>
    </row>
    <row r="10" ht="27.95" customHeight="1" spans="1:6">
      <c r="A10" s="29"/>
      <c r="B10" s="28" t="s">
        <v>98</v>
      </c>
      <c r="C10" s="33">
        <v>2040699</v>
      </c>
      <c r="D10" s="34" t="s">
        <v>99</v>
      </c>
      <c r="E10" s="29">
        <v>49</v>
      </c>
      <c r="F10" s="35" t="s">
        <v>95</v>
      </c>
    </row>
    <row r="11" ht="27.95" customHeight="1" spans="1:6">
      <c r="A11" s="29"/>
      <c r="B11" s="28" t="s">
        <v>91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100</v>
      </c>
      <c r="B12" s="28" t="s">
        <v>101</v>
      </c>
      <c r="C12" s="28">
        <v>2100509</v>
      </c>
      <c r="D12" s="36" t="s">
        <v>102</v>
      </c>
      <c r="E12" s="29">
        <v>55</v>
      </c>
      <c r="F12" s="31" t="s">
        <v>103</v>
      </c>
    </row>
    <row r="13" ht="27.95" customHeight="1" spans="1:6">
      <c r="A13" s="29"/>
      <c r="B13" s="28" t="s">
        <v>104</v>
      </c>
      <c r="C13" s="28">
        <v>2100508</v>
      </c>
      <c r="D13" s="37" t="s">
        <v>105</v>
      </c>
      <c r="E13" s="29">
        <v>2975</v>
      </c>
      <c r="F13" s="32" t="s">
        <v>106</v>
      </c>
    </row>
    <row r="14" ht="27.95" customHeight="1" spans="1:6">
      <c r="A14" s="29"/>
      <c r="B14" s="28" t="s">
        <v>104</v>
      </c>
      <c r="C14" s="28">
        <v>2100506</v>
      </c>
      <c r="D14" s="38" t="s">
        <v>107</v>
      </c>
      <c r="E14" s="29">
        <v>7987</v>
      </c>
      <c r="F14" s="32" t="s">
        <v>108</v>
      </c>
    </row>
    <row r="15" ht="27.95" customHeight="1" spans="1:6">
      <c r="A15" s="29"/>
      <c r="B15" s="28" t="s">
        <v>91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109</v>
      </c>
      <c r="B16" s="28" t="s">
        <v>104</v>
      </c>
      <c r="C16" s="28">
        <v>2080301</v>
      </c>
      <c r="D16" s="39" t="s">
        <v>110</v>
      </c>
      <c r="E16" s="29">
        <v>12851</v>
      </c>
      <c r="F16" s="35" t="s">
        <v>111</v>
      </c>
    </row>
    <row r="17" ht="27.95" customHeight="1" spans="1:6">
      <c r="A17" s="29"/>
      <c r="B17" s="28" t="s">
        <v>104</v>
      </c>
      <c r="C17" s="28">
        <v>2080308</v>
      </c>
      <c r="D17" s="40" t="s">
        <v>112</v>
      </c>
      <c r="E17" s="29">
        <v>4629</v>
      </c>
      <c r="F17" s="35" t="s">
        <v>113</v>
      </c>
    </row>
    <row r="18" ht="27.95" customHeight="1" spans="1:6">
      <c r="A18" s="29"/>
      <c r="B18" s="28" t="s">
        <v>104</v>
      </c>
      <c r="C18" s="28">
        <v>2080308</v>
      </c>
      <c r="D18" s="40" t="s">
        <v>112</v>
      </c>
      <c r="E18" s="29">
        <v>229</v>
      </c>
      <c r="F18" s="31" t="s">
        <v>114</v>
      </c>
    </row>
    <row r="19" ht="27.95" customHeight="1" spans="1:6">
      <c r="A19" s="29"/>
      <c r="B19" s="28" t="s">
        <v>91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115</v>
      </c>
      <c r="B20" s="28" t="s">
        <v>116</v>
      </c>
      <c r="C20" s="28">
        <v>2130701</v>
      </c>
      <c r="D20" s="41" t="s">
        <v>117</v>
      </c>
      <c r="E20" s="29">
        <v>676</v>
      </c>
      <c r="F20" s="32" t="s">
        <v>118</v>
      </c>
    </row>
    <row r="21" ht="27.95" customHeight="1" spans="1:6">
      <c r="A21" s="29"/>
      <c r="B21" s="28" t="s">
        <v>116</v>
      </c>
      <c r="C21" s="28">
        <v>2130701</v>
      </c>
      <c r="D21" s="41" t="s">
        <v>117</v>
      </c>
      <c r="E21" s="29">
        <v>38</v>
      </c>
      <c r="F21" s="31" t="s">
        <v>118</v>
      </c>
    </row>
    <row r="22" ht="27.95" customHeight="1" spans="1:6">
      <c r="A22" s="29"/>
      <c r="B22" s="28" t="s">
        <v>91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119</v>
      </c>
      <c r="B23" s="28" t="s">
        <v>120</v>
      </c>
      <c r="C23" s="28">
        <v>2081199</v>
      </c>
      <c r="D23" s="42" t="s">
        <v>121</v>
      </c>
      <c r="E23" s="29">
        <v>78</v>
      </c>
      <c r="F23" s="32" t="s">
        <v>122</v>
      </c>
    </row>
    <row r="24" ht="27.95" customHeight="1" spans="1:6">
      <c r="A24" s="29"/>
      <c r="B24" s="28" t="s">
        <v>91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123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124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22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126</v>
      </c>
      <c r="B4" s="7" t="s">
        <v>83</v>
      </c>
      <c r="C4" s="7" t="s">
        <v>127</v>
      </c>
      <c r="D4" s="7"/>
      <c r="E4" s="7"/>
      <c r="F4" s="7"/>
      <c r="G4" s="7"/>
      <c r="H4" s="7"/>
      <c r="I4" s="7"/>
      <c r="J4" s="7"/>
      <c r="K4" s="7" t="s">
        <v>128</v>
      </c>
      <c r="L4" s="17" t="s">
        <v>129</v>
      </c>
    </row>
    <row r="5" s="2" customFormat="1" ht="21" customHeight="1" spans="1:12">
      <c r="A5" s="7"/>
      <c r="B5" s="7"/>
      <c r="C5" s="7" t="s">
        <v>130</v>
      </c>
      <c r="D5" s="7"/>
      <c r="E5" s="7" t="s">
        <v>131</v>
      </c>
      <c r="F5" s="7" t="s">
        <v>132</v>
      </c>
      <c r="G5" s="7" t="s">
        <v>133</v>
      </c>
      <c r="H5" s="7" t="s">
        <v>134</v>
      </c>
      <c r="I5" s="7" t="s">
        <v>135</v>
      </c>
      <c r="J5" s="7" t="s">
        <v>136</v>
      </c>
      <c r="K5" s="7"/>
      <c r="L5" s="17"/>
    </row>
    <row r="6" s="2" customFormat="1" ht="33" customHeight="1" spans="1:12">
      <c r="A6" s="7"/>
      <c r="B6" s="7"/>
      <c r="C6" s="8" t="s">
        <v>137</v>
      </c>
      <c r="D6" s="8" t="s">
        <v>138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141</v>
      </c>
    </row>
    <row r="9" ht="21.95" customHeight="1" spans="1:12">
      <c r="A9" s="11" t="s">
        <v>142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202</v>
      </c>
    </row>
    <row r="69" ht="18.75" customHeight="1" spans="1:12">
      <c r="A69" s="13" t="s">
        <v>203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233</v>
      </c>
    </row>
    <row r="99" ht="24.95" customHeight="1" spans="1:12">
      <c r="A99" s="13" t="s">
        <v>234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240</v>
      </c>
    </row>
    <row r="105" ht="18.75" customHeight="1" spans="1:12">
      <c r="A105" s="13" t="s">
        <v>241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240</v>
      </c>
    </row>
    <row r="106" ht="18.75" customHeight="1" spans="1:12">
      <c r="A106" s="13" t="s">
        <v>242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240</v>
      </c>
    </row>
    <row r="108" ht="18.75" customHeight="1" spans="1:12">
      <c r="A108" s="13" t="s">
        <v>244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240</v>
      </c>
    </row>
    <row r="109" ht="18.75" customHeight="1" spans="1:12">
      <c r="A109" s="13" t="s">
        <v>245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246</v>
      </c>
    </row>
    <row r="110" ht="18.75" customHeight="1" spans="1:12">
      <c r="A110" s="13" t="s">
        <v>247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240</v>
      </c>
    </row>
    <row r="111" ht="18.75" customHeight="1" spans="1:12">
      <c r="A111" s="13" t="s">
        <v>248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240</v>
      </c>
    </row>
    <row r="112" ht="26.1" customHeight="1" spans="1:12">
      <c r="A112" s="13" t="s">
        <v>249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250</v>
      </c>
    </row>
    <row r="113" ht="18.75" customHeight="1" spans="1:12">
      <c r="A113" s="13" t="s">
        <v>251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240</v>
      </c>
    </row>
    <row r="115" ht="18.75" customHeight="1" spans="1:12">
      <c r="A115" s="13" t="s">
        <v>253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240</v>
      </c>
    </row>
    <row r="116" ht="18.75" customHeight="1" spans="1:12">
      <c r="A116" s="13" t="s">
        <v>254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256</v>
      </c>
    </row>
    <row r="118" ht="18.75" customHeight="1" spans="1:12">
      <c r="A118" s="13" t="s">
        <v>257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258</v>
      </c>
    </row>
    <row r="119" ht="18.75" customHeight="1" spans="1:12">
      <c r="A119" s="13" t="s">
        <v>259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261</v>
      </c>
    </row>
    <row r="121" ht="18.75" customHeight="1" spans="1:12">
      <c r="A121" s="13" t="s">
        <v>262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240</v>
      </c>
    </row>
    <row r="122" ht="45" customHeight="1" spans="1:12">
      <c r="A122" s="13" t="s">
        <v>263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264</v>
      </c>
    </row>
    <row r="123" ht="18.75" customHeight="1" spans="1:12">
      <c r="A123" s="13" t="s">
        <v>265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267</v>
      </c>
    </row>
    <row r="125" ht="18.75" customHeight="1" spans="1:12">
      <c r="A125" s="13" t="s">
        <v>268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269</v>
      </c>
    </row>
    <row r="126" ht="18.75" customHeight="1" spans="1:12">
      <c r="A126" s="13" t="s">
        <v>270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一般公共预算税收返还和转移支付表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2017-11-29T03:43:00Z</cp:lastPrinted>
  <dcterms:modified xsi:type="dcterms:W3CDTF">2025-01-15T00:37:59Z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10</vt:lpwstr>
  </property>
  <property fmtid="{D5CDD505-2E9C-101B-9397-08002B2CF9AE}" pid="4" name="ICV">
    <vt:lpwstr>3E32ECEC1197472A93EE85DEBC241924</vt:lpwstr>
  </property>
</Properties>
</file>