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1.一般公共预算平衡" sheetId="35" r:id="rId1"/>
    <sheet name="2.总支出分科目" sheetId="45" r:id="rId2"/>
    <sheet name="3.一般公共科目表" sheetId="44" r:id="rId3"/>
    <sheet name="4.本级结转" sheetId="40" r:id="rId4"/>
    <sheet name="5.支出分项" sheetId="48" r:id="rId5"/>
    <sheet name="6.经费拨款" sheetId="49" r:id="rId6"/>
    <sheet name="7.政府采购" sheetId="46" r:id="rId7"/>
  </sheets>
  <definedNames>
    <definedName name="_xlnm.Print_Titles" localSheetId="0">'1.一般公共预算平衡'!$1:$4</definedName>
    <definedName name="_xlnm.Print_Titles" localSheetId="2">'3.一般公共科目表'!$1:$3</definedName>
    <definedName name="_xlnm.Print_Area" localSheetId="2">'3.一般公共科目表'!$A$1:$F$27</definedName>
    <definedName name="_xlnm.Print_Titles" localSheetId="1">'2.总支出分科目'!$1:$3</definedName>
    <definedName name="_xlnm.Print_Titles" localSheetId="6">'7.政府采购'!$1:$3</definedName>
    <definedName name="_xlnm._FilterDatabase" localSheetId="6" hidden="1">'7.政府采购'!$A$1:$D$57</definedName>
    <definedName name="_xlnm.Print_Titles" localSheetId="4">'5.支出分项'!$1:$5</definedName>
    <definedName name="_xlnm.Print_Area" localSheetId="4">'5.支出分项'!$A$1:$I$202</definedName>
    <definedName name="_xlnm._FilterDatabase" localSheetId="4" hidden="1">'5.支出分项'!$A$1:$I$202</definedName>
    <definedName name="_xlnm.Print_Titles" localSheetId="5">'6.经费拨款'!$1:$5</definedName>
    <definedName name="_xlnm.Print_Area" localSheetId="5">'6.经费拨款'!$A$1:$G$198</definedName>
    <definedName name="_xlnm._FilterDatabase" localSheetId="5" hidden="1">'6.经费拨款'!$A$1:$G$198</definedName>
  </definedNames>
  <calcPr calcId="144525"/>
</workbook>
</file>

<file path=xl/sharedStrings.xml><?xml version="1.0" encoding="utf-8"?>
<sst xmlns="http://schemas.openxmlformats.org/spreadsheetml/2006/main" count="625" uniqueCount="315">
  <si>
    <t>资阳区2023年一般公共预算收支平衡表</t>
  </si>
  <si>
    <t>单位：万元</t>
  </si>
  <si>
    <t>收              入</t>
  </si>
  <si>
    <t>支              出</t>
  </si>
  <si>
    <t>项               目</t>
  </si>
  <si>
    <t>年初预算</t>
  </si>
  <si>
    <t>第一次
调整预算</t>
  </si>
  <si>
    <t>第二次
调整预算</t>
  </si>
  <si>
    <t>一、一般公共预算地方收入</t>
  </si>
  <si>
    <t>一、一般公共预算支出</t>
  </si>
  <si>
    <t>二、上级补助收入</t>
  </si>
  <si>
    <t xml:space="preserve">    区级财力安排支出</t>
  </si>
  <si>
    <t xml:space="preserve">   1、返还性收入</t>
  </si>
  <si>
    <t xml:space="preserve">    上级提前下达专项用途的转移支付安排</t>
  </si>
  <si>
    <t xml:space="preserve">      消费税和增值税税收返还</t>
  </si>
  <si>
    <t xml:space="preserve">    新增一般债券支出</t>
  </si>
  <si>
    <t xml:space="preserve">      所得税基数返还</t>
  </si>
  <si>
    <t>二、上解支出</t>
  </si>
  <si>
    <t xml:space="preserve">        其他税收返还</t>
  </si>
  <si>
    <t xml:space="preserve">    体制上解</t>
  </si>
  <si>
    <t xml:space="preserve">   2、一般性转移支付收入</t>
  </si>
  <si>
    <t xml:space="preserve">    专项上解</t>
  </si>
  <si>
    <t xml:space="preserve">      均衡性转移支付补助</t>
  </si>
  <si>
    <t xml:space="preserve">    出口退税上解</t>
  </si>
  <si>
    <t xml:space="preserve">      县级基本财力保障机制奖补资金</t>
  </si>
  <si>
    <t>三、补充预算稳定调节基金</t>
  </si>
  <si>
    <t xml:space="preserve">      调整工资转移支付补助收入</t>
  </si>
  <si>
    <t>四、调出资金</t>
  </si>
  <si>
    <t xml:space="preserve">      农村税费改革补助收入</t>
  </si>
  <si>
    <t>五、 地方政府一般债券转贷支出</t>
  </si>
  <si>
    <t xml:space="preserve">      结算补助收入</t>
  </si>
  <si>
    <t>六、结转下年支出</t>
  </si>
  <si>
    <t xml:space="preserve">      农村综合改革转移支付收入</t>
  </si>
  <si>
    <t xml:space="preserve">      其他一般性转移支付收入</t>
  </si>
  <si>
    <t xml:space="preserve">      财力性转移支付增量</t>
  </si>
  <si>
    <t xml:space="preserve">      增值税留抵退税补助收入</t>
  </si>
  <si>
    <t xml:space="preserve">      市对区补助收入</t>
  </si>
  <si>
    <t xml:space="preserve">      专项用途一般性转移支付</t>
  </si>
  <si>
    <t xml:space="preserve">   3、专项转移支付收入</t>
  </si>
  <si>
    <t>三、地方政府一般债务转贷收入（新增债券）</t>
  </si>
  <si>
    <t>四、地方政府一般债务转贷收入（再融资债券）</t>
  </si>
  <si>
    <t>五、上年结转</t>
  </si>
  <si>
    <t>六、调入预算稳定调节基金</t>
  </si>
  <si>
    <t>七、调入资金</t>
  </si>
  <si>
    <t>一般公共预算收入合计</t>
  </si>
  <si>
    <t>一般公共预算支出合计</t>
  </si>
  <si>
    <t>资阳区2023年公共财政预算支出分科目变动表</t>
  </si>
  <si>
    <t xml:space="preserve"> </t>
  </si>
  <si>
    <t>支出功能分类科目</t>
  </si>
  <si>
    <t>变动额·1
（经费拨款）</t>
  </si>
  <si>
    <t>变动额·2
（纳入公共预算管理的非税收入拨款）</t>
  </si>
  <si>
    <t>变动额·3
（一般债券）</t>
  </si>
  <si>
    <t>第一次调整预算
（5=1+2+3+4）</t>
  </si>
  <si>
    <t>变动额·4
（专项用途的转移支付收入）</t>
  </si>
  <si>
    <t xml:space="preserve">
第二次调整预算数
（7=5+6）</t>
  </si>
  <si>
    <t>序号</t>
  </si>
  <si>
    <t>201（一般公共服务支出）</t>
  </si>
  <si>
    <t>203（国防支出）</t>
  </si>
  <si>
    <t>204（公共安全支出)</t>
  </si>
  <si>
    <t>205（教育支出)</t>
  </si>
  <si>
    <t>206（科学技术支出)</t>
  </si>
  <si>
    <t>207（文化旅游体育与传媒支出)</t>
  </si>
  <si>
    <t>208（社会保障和就业支出)</t>
  </si>
  <si>
    <t>210（卫生健康支出)</t>
  </si>
  <si>
    <t>211（节能环保支出)</t>
  </si>
  <si>
    <t>212（城乡社区支出)</t>
  </si>
  <si>
    <t>213（农林水支出)</t>
  </si>
  <si>
    <t>214（交通运输支出)</t>
  </si>
  <si>
    <t>215（资源勘探工业信息等支出)</t>
  </si>
  <si>
    <t>216（商业服务业等支出)</t>
  </si>
  <si>
    <t>217（金融支出）</t>
  </si>
  <si>
    <t>220（自然资源海洋气象等支出)</t>
  </si>
  <si>
    <t>221（住房保障支出)</t>
  </si>
  <si>
    <t>222（粮油物资储备支出)</t>
  </si>
  <si>
    <t>224（灾害防治及应急管理支出)</t>
  </si>
  <si>
    <t>227（预备费)</t>
  </si>
  <si>
    <t>229（其他支出)</t>
  </si>
  <si>
    <t>232（债务付息支出)</t>
  </si>
  <si>
    <t xml:space="preserve">  合    计</t>
  </si>
  <si>
    <t>资阳区2023年地方财政一般公共财政预算支出分科目变动表</t>
  </si>
  <si>
    <t>第一次调整预算
（4=1+2+3）</t>
  </si>
  <si>
    <t>第二次调整预算数
（5=4）</t>
  </si>
  <si>
    <t>资阳区2023年本级上年结转专项支出分科目明细表</t>
  </si>
  <si>
    <t>本级上年结转</t>
  </si>
  <si>
    <t>204(公共安全支出)</t>
  </si>
  <si>
    <t>206（科技支出)</t>
  </si>
  <si>
    <t>207(文化旅游支出)</t>
  </si>
  <si>
    <t>211（环保支出）</t>
  </si>
  <si>
    <t>222（粮油物资储备支出）</t>
  </si>
  <si>
    <t>224（灾害防治及应急管理支出）</t>
  </si>
  <si>
    <t>229（其他支出）</t>
  </si>
  <si>
    <t>合    计</t>
  </si>
  <si>
    <t xml:space="preserve">  资阳区2023年一般公共预算支出分项安排表</t>
  </si>
  <si>
    <t>单       位</t>
  </si>
  <si>
    <t>预算调整增减数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</si>
  <si>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</si>
  <si>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</si>
  <si>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</si>
  <si>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</si>
  <si>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</si>
  <si>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</si>
  <si>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8</t>
  </si>
  <si>
    <t>合       计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</si>
  <si>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</si>
  <si>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</si>
  <si>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</si>
  <si>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</si>
  <si>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</si>
  <si>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</si>
  <si>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</si>
  <si>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</si>
  <si>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</si>
  <si>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益阳市资阳区司法局</t>
  </si>
  <si>
    <t>益阳市资阳区财政局</t>
  </si>
  <si>
    <t>益阳市资阳区审计局</t>
  </si>
  <si>
    <t>益阳市资阳区统计局</t>
  </si>
  <si>
    <t>益阳市资阳区信访局</t>
  </si>
  <si>
    <t>益阳市资阳区机关事务服务中心</t>
  </si>
  <si>
    <t>益阳市资阳区政务服务中心</t>
  </si>
  <si>
    <t>中共益阳市资阳区委机构编制委员会办公室</t>
  </si>
  <si>
    <t>益阳市资阳区档案馆</t>
  </si>
  <si>
    <t>益阳市资阳区接待服务中心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</si>
  <si>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</si>
  <si>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</si>
  <si>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</si>
  <si>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</si>
  <si>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</si>
  <si>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益阳市资阳区文化旅游广电体育局</t>
  </si>
  <si>
    <t>益阳市资阳区图书馆</t>
  </si>
  <si>
    <t>益阳市资阳区文化馆</t>
  </si>
  <si>
    <t>益阳市花鼓戏剧团有限公司</t>
  </si>
  <si>
    <t>益阳市资阳区教育局</t>
  </si>
  <si>
    <t>资阳区教育发展中心</t>
  </si>
  <si>
    <t>益阳市资阳区教育招生考试中心</t>
  </si>
  <si>
    <t>益阳市实验小学</t>
  </si>
  <si>
    <t>益阳市资阳区三益小学</t>
  </si>
  <si>
    <t>益阳市石码头小学</t>
  </si>
  <si>
    <t>益阳市人民路小学</t>
  </si>
  <si>
    <t>益阳市汽车路小学</t>
  </si>
  <si>
    <t>益阳市第六中学初中部</t>
  </si>
  <si>
    <t>益阳市第三中学</t>
  </si>
  <si>
    <t>资阳区迎风桥镇中心学校</t>
  </si>
  <si>
    <t>资阳区新桥河镇中心学校</t>
  </si>
  <si>
    <t>资阳区长春镇中心学校</t>
  </si>
  <si>
    <t>资阳区长春经济开发区中心学校</t>
  </si>
  <si>
    <t>资阳区茈湖口镇中心学校</t>
  </si>
  <si>
    <t>资阳区沙头镇中心学校</t>
  </si>
  <si>
    <t>资阳区张家塞乡中心学校</t>
  </si>
  <si>
    <t>益阳市国基实验学校</t>
  </si>
  <si>
    <t>益阳市第九中学</t>
  </si>
  <si>
    <t>益阳市第六中学</t>
  </si>
  <si>
    <t>益阳市第十四中学</t>
  </si>
  <si>
    <t>益阳市第一职业中专学校</t>
  </si>
  <si>
    <t>益阳市资阳区中心幼儿园</t>
  </si>
  <si>
    <t>益阳市资阳区第一幼儿园</t>
  </si>
  <si>
    <t>益阳市资阳区五福路小学</t>
  </si>
  <si>
    <t>资阳区马良学校</t>
  </si>
  <si>
    <t>资阳区迎风学校</t>
  </si>
  <si>
    <t>资阳区新塘学校</t>
  </si>
  <si>
    <t>益阳市资阳区国有土地上房屋征收与补偿工作办公室</t>
  </si>
  <si>
    <t>益阳市资阳区文学艺术界联合会</t>
  </si>
  <si>
    <t>益阳市资阳区人力资源和社会保障局</t>
  </si>
  <si>
    <t>益阳市资阳区就业服务中心</t>
  </si>
  <si>
    <t>益阳市资阳区社会保险服务中心</t>
  </si>
  <si>
    <t>益阳市资阳区医疗保障局</t>
  </si>
  <si>
    <t>益阳市资阳区医疗保障事务中心</t>
  </si>
  <si>
    <t>益阳市资阳区民政局</t>
  </si>
  <si>
    <t>益阳市资阳区社区服务总站</t>
  </si>
  <si>
    <t>益阳市资阳区社会福利院</t>
  </si>
  <si>
    <t>益阳市资阳区未成年人救助保护中心</t>
  </si>
  <si>
    <t>益阳市资阳区残疾人联合会</t>
  </si>
  <si>
    <t>益阳市资阳区卫生健康局</t>
  </si>
  <si>
    <t>益阳市资阳区卫生健康综合监督执法局</t>
  </si>
  <si>
    <t>益阳市中医医院</t>
  </si>
  <si>
    <t>益阳市资阳区疾病预防控制中心</t>
  </si>
  <si>
    <t>益阳市资阳区血吸虫病防治站</t>
  </si>
  <si>
    <t>益阳市资阳区大潭口血防站</t>
  </si>
  <si>
    <t>益阳市刘家湖血防站</t>
  </si>
  <si>
    <t>益阳市资阳区妇幼保健院（益阳市资阳区儿童专科医院）</t>
  </si>
  <si>
    <t>益阳市资阳区脑科医院</t>
  </si>
  <si>
    <t>益阳市资阳区基层医疗卫生机构</t>
  </si>
  <si>
    <t>益阳市资阳区市场监督管理局</t>
  </si>
  <si>
    <t>益阳市资阳区退役军人事务局</t>
  </si>
  <si>
    <t>益阳市资阳区红十字会</t>
  </si>
  <si>
    <t>益阳市资阳区总工会</t>
  </si>
  <si>
    <t>益阳市资阳区工人文化宫</t>
  </si>
  <si>
    <t>益阳市资阳区住房和城乡建设局</t>
  </si>
  <si>
    <t>益阳市资阳区村镇建设事务中心</t>
  </si>
  <si>
    <t>益阳市资阳区住房保障管理中心</t>
  </si>
  <si>
    <t>益阳市资阳区供销合作社联合社</t>
  </si>
  <si>
    <t>益阳市资阳区城区公共房屋管理所</t>
  </si>
  <si>
    <t>益阳市资阳区发展和改革局</t>
  </si>
  <si>
    <t>益阳市资阳区城市管理和综合执法局</t>
  </si>
  <si>
    <t>益阳市资阳区环境卫生服务中心</t>
  </si>
  <si>
    <t>益阳市资阳区城市管理和综合执法局直属二大队</t>
  </si>
  <si>
    <t>益阳市资阳区交通运输局</t>
  </si>
  <si>
    <t>益阳市资阳区公路建设养护中心</t>
  </si>
  <si>
    <t>益阳市资阳区自然资源局</t>
  </si>
  <si>
    <t>益阳市资阳区农村经济经营服务站</t>
  </si>
  <si>
    <t>益阳市资阳区水利局</t>
  </si>
  <si>
    <t>益阳市资阳区综合水利管理站</t>
  </si>
  <si>
    <t>益阳市资阳区农业农村局</t>
  </si>
  <si>
    <t>益阳市资阳区畜牧水产事务中心</t>
  </si>
  <si>
    <t>益阳市资阳区特种养殖实验场</t>
  </si>
  <si>
    <t>益阳市资阳区家畜疫病防治检疫站</t>
  </si>
  <si>
    <t>益阳市资阳区林业局</t>
  </si>
  <si>
    <t>益阳市资阳区农机事务中心</t>
  </si>
  <si>
    <t>益阳市资阳区乡村振兴局</t>
  </si>
  <si>
    <t>益阳南洞庭湖自然保护区资阳区管理局</t>
  </si>
  <si>
    <t>益阳市资阳区工业和信息化局</t>
  </si>
  <si>
    <t>益阳市资阳区商务局</t>
  </si>
  <si>
    <t>资阳区长春镇人民政府</t>
  </si>
  <si>
    <t>资阳区迎风桥镇人民政府</t>
  </si>
  <si>
    <t>资阳区新桥河镇人民政府</t>
  </si>
  <si>
    <t>资阳区沙头镇人民政府</t>
  </si>
  <si>
    <t>资阳区茈湖口镇人民政府</t>
  </si>
  <si>
    <t>资阳区张家塞乡人民政府</t>
  </si>
  <si>
    <t>益阳市大码头街道办事处</t>
  </si>
  <si>
    <t>益阳市汽车路街道办事处</t>
  </si>
  <si>
    <t>湖南益阳长春经济开发区管理委员会</t>
  </si>
  <si>
    <t>资阳区省级农业科技园区管理委员会</t>
  </si>
  <si>
    <t>益阳市资阳区应急管理局</t>
  </si>
  <si>
    <t>中国人民解放军湖南省益阳军分区保障处</t>
  </si>
  <si>
    <t>益阳市公安局资阳分局</t>
  </si>
  <si>
    <t>益阳市资阳区消防救援大队</t>
  </si>
  <si>
    <t>益阳市资阳区财政局社会保障基金财政专户</t>
  </si>
  <si>
    <t>国家统计局资阳区调查队</t>
  </si>
  <si>
    <t>中国人民武装警察部队益阳支队</t>
  </si>
  <si>
    <t>益阳市资阳区经济建设促进会</t>
  </si>
  <si>
    <t>湖南省益阳水文水资源勘测中心</t>
  </si>
  <si>
    <t>益阳市资阳区禁毒协会</t>
  </si>
  <si>
    <t>益阳市资阳区老科学技术工作者协会</t>
  </si>
  <si>
    <t>益阳市资阳区税收协控联管工作领导小组办公室</t>
  </si>
  <si>
    <t>益阳市资阳区教育基金会</t>
  </si>
  <si>
    <t>益阳市资阳区良种场</t>
  </si>
  <si>
    <t>湖南省农业信贷融资担保有限公司益阳市分公司</t>
  </si>
  <si>
    <t>国家税务总局益阳市资阳区税务局</t>
  </si>
  <si>
    <t>益阳市资阳区人民法院</t>
  </si>
  <si>
    <t>益阳市资阳区人民检察院</t>
  </si>
  <si>
    <t>益阳市资阳区气象局</t>
  </si>
  <si>
    <t>预算专项</t>
  </si>
  <si>
    <t>PCB产业引导</t>
  </si>
  <si>
    <t>安全生产专项整治三年行动及交通顽瘴痼疾整治专项</t>
  </si>
  <si>
    <t>安全生产专项整治三年行动经费</t>
  </si>
  <si>
    <t>产业引导基金</t>
  </si>
  <si>
    <t>偿债准备金</t>
  </si>
  <si>
    <t>城区高清摄像头维护</t>
  </si>
  <si>
    <t>地方政府债券付息</t>
  </si>
  <si>
    <t>扶持企业上市资金</t>
  </si>
  <si>
    <t>环境保护</t>
  </si>
  <si>
    <t>会议费（经济工作会议等）</t>
  </si>
  <si>
    <t>基础设施建设（含棚改资金）</t>
  </si>
  <si>
    <t>绩效考核奖励</t>
  </si>
  <si>
    <t>均衡转移支付上级分配支出</t>
  </si>
  <si>
    <t>科技创新帮扶奖励基金</t>
  </si>
  <si>
    <t>垃圾分类</t>
  </si>
  <si>
    <t>老旧小区改造</t>
  </si>
  <si>
    <t>粮食风险金</t>
  </si>
  <si>
    <t>六个一工程</t>
  </si>
  <si>
    <t>旅游发展专项资金</t>
  </si>
  <si>
    <t>农村房屋不动产登记、三规合一、村庄规划</t>
  </si>
  <si>
    <t>农民补贴网</t>
  </si>
  <si>
    <t>农业保险区级配套</t>
  </si>
  <si>
    <t>企业高端人才引进</t>
  </si>
  <si>
    <t>企业军转干</t>
  </si>
  <si>
    <t>人才引进</t>
  </si>
  <si>
    <t>三高四新财源建设</t>
  </si>
  <si>
    <t>扫黑除恶专项经费</t>
  </si>
  <si>
    <t>事业场所税费改革转支</t>
  </si>
  <si>
    <t>收入目标完成奖励</t>
  </si>
  <si>
    <t>税务稽查办案</t>
  </si>
  <si>
    <t>投资评审业务费</t>
  </si>
  <si>
    <t>乡村振兴</t>
  </si>
  <si>
    <t>乡村振兴衔接资金</t>
  </si>
  <si>
    <t>乡镇财政建设经费</t>
  </si>
  <si>
    <t>乡镇污水处理</t>
  </si>
  <si>
    <t>乡镇消防应急能力建设</t>
  </si>
  <si>
    <t>小额担保贷款贴息</t>
  </si>
  <si>
    <t>雪亮工程</t>
  </si>
  <si>
    <t>一标三实经费</t>
  </si>
  <si>
    <t>一次性抚恤</t>
  </si>
  <si>
    <t>一事一议工作经费</t>
  </si>
  <si>
    <t>一事一议配套</t>
  </si>
  <si>
    <t>一体化建设</t>
  </si>
  <si>
    <t>预备费</t>
  </si>
  <si>
    <t>预算审查专项经费</t>
  </si>
  <si>
    <t>再就业区级配套</t>
  </si>
  <si>
    <t>征管经费（财政）</t>
  </si>
  <si>
    <t>征管经费（其它）</t>
  </si>
  <si>
    <t>政府采购专项经费</t>
  </si>
  <si>
    <t>政府中心工作及立项争资</t>
  </si>
  <si>
    <t>住房公积金发展基金</t>
  </si>
  <si>
    <t>村集体经济发展</t>
  </si>
  <si>
    <t>其他单位项目支出</t>
  </si>
  <si>
    <t>自然晋级、晋档等调资</t>
  </si>
  <si>
    <t>室内体育场馆维护</t>
  </si>
  <si>
    <t>疫情防控</t>
  </si>
  <si>
    <t>项目建设配套专项</t>
  </si>
  <si>
    <t>专项用途的转移支付</t>
  </si>
  <si>
    <t>资阳区2023年一般公共财政拨款预算支出分项安排表（经费拨款）</t>
  </si>
  <si>
    <t>单位:万元</t>
  </si>
  <si>
    <t>单位名称</t>
  </si>
  <si>
    <t>第一次
调整预算（5=1+2）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</si>
  <si>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</si>
  <si>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</si>
  <si>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</si>
  <si>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</si>
  <si>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</si>
  <si>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</si>
  <si>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</si>
  <si>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</si>
  <si>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</si>
  <si>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</si>
  <si>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</si>
  <si>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湖南省省级农科园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</si>
</sst>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0"/>
    <xf numFmtId="0" fontId="20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" fillId="0" borderId="0"/>
    <xf numFmtId="0" fontId="22" fillId="13" borderId="8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3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13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6" fillId="0" borderId="6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57" fontId="1" fillId="0" borderId="0" xfId="21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预算执行2000预算2001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4.25"/>
  <cols>
    <col min="1" max="1" width="29.625" style="62" customWidth="1"/>
    <col min="2" max="4" width="7.625" style="8" customWidth="1"/>
    <col min="5" max="5" width="30.25" style="8" customWidth="1"/>
    <col min="6" max="8" width="7.625" style="8" customWidth="1"/>
    <col min="9" max="16384" width="9" style="8"/>
  </cols>
  <sheetData>
    <row r="1" s="19" customFormat="1" ht="27" customHeight="1" spans="1:11">
      <c r="A1" s="63" t="s">
        <v>0</v>
      </c>
      <c r="B1" s="42"/>
      <c r="C1" s="42"/>
      <c r="D1" s="42"/>
      <c r="E1" s="42"/>
      <c r="F1" s="42"/>
      <c r="G1" s="42"/>
      <c r="H1" s="42"/>
      <c r="I1" s="23"/>
      <c r="J1" s="23"/>
      <c r="K1" s="23"/>
    </row>
    <row r="2" s="20" customFormat="1" ht="12" customHeight="1" spans="1:8">
      <c r="A2" s="61"/>
      <c r="C2" s="55"/>
      <c r="D2" s="55"/>
      <c r="E2" s="55"/>
      <c r="H2" s="64" t="s">
        <v>1</v>
      </c>
    </row>
    <row r="3" s="20" customFormat="1" ht="20" customHeight="1" spans="1:8">
      <c r="A3" s="65" t="s">
        <v>2</v>
      </c>
      <c r="B3" s="66"/>
      <c r="C3" s="66"/>
      <c r="D3" s="66"/>
      <c r="E3" s="26" t="s">
        <v>3</v>
      </c>
      <c r="F3" s="26"/>
      <c r="G3" s="26"/>
      <c r="H3" s="26"/>
    </row>
    <row r="4" s="61" customFormat="1" ht="39" customHeight="1" spans="1:8">
      <c r="A4" s="49" t="s">
        <v>4</v>
      </c>
      <c r="B4" s="49" t="s">
        <v>5</v>
      </c>
      <c r="C4" s="49" t="s">
        <v>6</v>
      </c>
      <c r="D4" s="49" t="s">
        <v>7</v>
      </c>
      <c r="E4" s="26" t="s">
        <v>4</v>
      </c>
      <c r="F4" s="49" t="s">
        <v>5</v>
      </c>
      <c r="G4" s="49" t="s">
        <v>6</v>
      </c>
      <c r="H4" s="49" t="s">
        <v>7</v>
      </c>
    </row>
    <row r="5" s="20" customFormat="1" ht="25" customHeight="1" spans="1:8">
      <c r="A5" s="67" t="s">
        <v>8</v>
      </c>
      <c r="B5" s="57">
        <v>45027</v>
      </c>
      <c r="C5" s="57">
        <v>48395</v>
      </c>
      <c r="D5" s="57">
        <v>48395</v>
      </c>
      <c r="E5" s="67" t="s">
        <v>9</v>
      </c>
      <c r="F5" s="57">
        <f>F6+F7+F8</f>
        <v>275089</v>
      </c>
      <c r="G5" s="68">
        <f>G6+G7+G8</f>
        <v>298961</v>
      </c>
      <c r="H5" s="68">
        <f>H6+H7+H8</f>
        <v>306690</v>
      </c>
    </row>
    <row r="6" s="20" customFormat="1" ht="26" customHeight="1" spans="1:8">
      <c r="A6" s="67" t="s">
        <v>10</v>
      </c>
      <c r="B6" s="57">
        <f>B7+B11+B23</f>
        <v>205524</v>
      </c>
      <c r="C6" s="57">
        <f>C7+C11+C23</f>
        <v>222203</v>
      </c>
      <c r="D6" s="57">
        <f>D7+D11+D23</f>
        <v>244597</v>
      </c>
      <c r="E6" s="67" t="s">
        <v>11</v>
      </c>
      <c r="F6" s="57">
        <v>180746</v>
      </c>
      <c r="G6" s="68">
        <v>188869</v>
      </c>
      <c r="H6" s="68">
        <v>188869</v>
      </c>
    </row>
    <row r="7" s="20" customFormat="1" ht="26" customHeight="1" spans="1:8">
      <c r="A7" s="67" t="s">
        <v>12</v>
      </c>
      <c r="B7" s="57">
        <f>B8+B9+B10</f>
        <v>4693</v>
      </c>
      <c r="C7" s="57">
        <f>C8+C9+C10</f>
        <v>4693</v>
      </c>
      <c r="D7" s="57">
        <f>D8+D9+D10</f>
        <v>4693</v>
      </c>
      <c r="E7" s="67" t="s">
        <v>13</v>
      </c>
      <c r="F7" s="57">
        <v>94343</v>
      </c>
      <c r="G7" s="57">
        <v>94343</v>
      </c>
      <c r="H7" s="57">
        <v>102072</v>
      </c>
    </row>
    <row r="8" s="20" customFormat="1" ht="26" customHeight="1" spans="1:8">
      <c r="A8" s="67" t="s">
        <v>14</v>
      </c>
      <c r="B8" s="57">
        <v>1641</v>
      </c>
      <c r="C8" s="57">
        <v>1641</v>
      </c>
      <c r="D8" s="57">
        <v>1641</v>
      </c>
      <c r="E8" s="67" t="s">
        <v>15</v>
      </c>
      <c r="F8" s="57"/>
      <c r="G8" s="57">
        <v>15749</v>
      </c>
      <c r="H8" s="57">
        <v>15749</v>
      </c>
    </row>
    <row r="9" s="20" customFormat="1" ht="26" customHeight="1" spans="1:8">
      <c r="A9" s="67" t="s">
        <v>16</v>
      </c>
      <c r="B9" s="57">
        <v>492</v>
      </c>
      <c r="C9" s="68">
        <v>492</v>
      </c>
      <c r="D9" s="68">
        <v>492</v>
      </c>
      <c r="E9" s="67" t="s">
        <v>17</v>
      </c>
      <c r="F9" s="57">
        <v>14215</v>
      </c>
      <c r="G9" s="57">
        <f>G10+G11+G12</f>
        <v>14215</v>
      </c>
      <c r="H9" s="57">
        <f>SUM(H10:H12)</f>
        <v>9231</v>
      </c>
    </row>
    <row r="10" s="20" customFormat="1" ht="26" customHeight="1" spans="1:8">
      <c r="A10" s="67" t="s">
        <v>18</v>
      </c>
      <c r="B10" s="57">
        <v>2560</v>
      </c>
      <c r="C10" s="68">
        <v>2560</v>
      </c>
      <c r="D10" s="68">
        <v>2560</v>
      </c>
      <c r="E10" s="67" t="s">
        <v>19</v>
      </c>
      <c r="F10" s="57"/>
      <c r="G10" s="57"/>
      <c r="H10" s="57"/>
    </row>
    <row r="11" s="20" customFormat="1" ht="26" customHeight="1" spans="1:8">
      <c r="A11" s="67" t="s">
        <v>20</v>
      </c>
      <c r="B11" s="57">
        <f>SUM(B12:B22)</f>
        <v>170666</v>
      </c>
      <c r="C11" s="68">
        <f>SUM(C12:C22)</f>
        <v>187345</v>
      </c>
      <c r="D11" s="68">
        <f>SUM(D12:D22)</f>
        <v>202010</v>
      </c>
      <c r="E11" s="67" t="s">
        <v>21</v>
      </c>
      <c r="F11" s="57">
        <v>13756</v>
      </c>
      <c r="G11" s="57">
        <v>13756</v>
      </c>
      <c r="H11" s="57">
        <v>8772</v>
      </c>
    </row>
    <row r="12" s="20" customFormat="1" ht="26" customHeight="1" spans="1:8">
      <c r="A12" s="67" t="s">
        <v>22</v>
      </c>
      <c r="B12" s="57">
        <v>35947</v>
      </c>
      <c r="C12" s="68">
        <v>55972</v>
      </c>
      <c r="D12" s="68">
        <v>57667</v>
      </c>
      <c r="E12" s="67" t="s">
        <v>23</v>
      </c>
      <c r="F12" s="57">
        <v>459</v>
      </c>
      <c r="G12" s="57">
        <v>459</v>
      </c>
      <c r="H12" s="57">
        <v>459</v>
      </c>
    </row>
    <row r="13" s="20" customFormat="1" ht="26" customHeight="1" spans="1:8">
      <c r="A13" s="67" t="s">
        <v>24</v>
      </c>
      <c r="B13" s="57">
        <v>11631</v>
      </c>
      <c r="C13" s="68">
        <v>17433</v>
      </c>
      <c r="D13" s="68">
        <v>17433</v>
      </c>
      <c r="E13" s="67" t="s">
        <v>25</v>
      </c>
      <c r="F13" s="57"/>
      <c r="G13" s="57">
        <v>48928</v>
      </c>
      <c r="H13" s="57">
        <v>48928</v>
      </c>
    </row>
    <row r="14" s="20" customFormat="1" ht="26" customHeight="1" spans="1:8">
      <c r="A14" s="67" t="s">
        <v>26</v>
      </c>
      <c r="B14" s="57">
        <v>11635</v>
      </c>
      <c r="C14" s="68">
        <v>12137</v>
      </c>
      <c r="D14" s="68">
        <v>12137</v>
      </c>
      <c r="E14" s="67" t="s">
        <v>27</v>
      </c>
      <c r="F14" s="57"/>
      <c r="G14" s="57"/>
      <c r="H14" s="57"/>
    </row>
    <row r="15" s="20" customFormat="1" ht="26" customHeight="1" spans="1:8">
      <c r="A15" s="67" t="s">
        <v>28</v>
      </c>
      <c r="B15" s="57">
        <v>4390</v>
      </c>
      <c r="C15" s="68">
        <v>4390</v>
      </c>
      <c r="D15" s="68">
        <v>4390</v>
      </c>
      <c r="E15" s="67" t="s">
        <v>29</v>
      </c>
      <c r="F15" s="57"/>
      <c r="G15" s="57"/>
      <c r="H15" s="57">
        <v>78126</v>
      </c>
    </row>
    <row r="16" s="20" customFormat="1" ht="26" customHeight="1" spans="1:8">
      <c r="A16" s="67" t="s">
        <v>30</v>
      </c>
      <c r="B16" s="57">
        <v>3283</v>
      </c>
      <c r="C16" s="68">
        <v>3283</v>
      </c>
      <c r="D16" s="57">
        <v>3283</v>
      </c>
      <c r="E16" s="67" t="s">
        <v>31</v>
      </c>
      <c r="F16" s="57"/>
      <c r="G16" s="57"/>
      <c r="H16" s="57">
        <v>41951</v>
      </c>
    </row>
    <row r="17" s="20" customFormat="1" ht="26" customHeight="1" spans="1:8">
      <c r="A17" s="67" t="s">
        <v>32</v>
      </c>
      <c r="B17" s="57">
        <v>236</v>
      </c>
      <c r="C17" s="68">
        <v>236</v>
      </c>
      <c r="D17" s="68">
        <v>236</v>
      </c>
      <c r="E17" s="67"/>
      <c r="F17" s="57"/>
      <c r="G17" s="57"/>
      <c r="H17" s="57"/>
    </row>
    <row r="18" s="20" customFormat="1" ht="26" customHeight="1" spans="1:8">
      <c r="A18" s="67" t="s">
        <v>33</v>
      </c>
      <c r="B18" s="57">
        <v>2246</v>
      </c>
      <c r="C18" s="68">
        <v>2246</v>
      </c>
      <c r="D18" s="57">
        <v>3949</v>
      </c>
      <c r="E18" s="57"/>
      <c r="F18" s="57"/>
      <c r="G18" s="57"/>
      <c r="H18" s="57"/>
    </row>
    <row r="19" s="20" customFormat="1" ht="26" customHeight="1" spans="1:8">
      <c r="A19" s="67" t="s">
        <v>34</v>
      </c>
      <c r="B19" s="57">
        <v>20000</v>
      </c>
      <c r="C19" s="68">
        <v>7837</v>
      </c>
      <c r="D19" s="68">
        <v>15225</v>
      </c>
      <c r="E19" s="57"/>
      <c r="F19" s="57"/>
      <c r="G19" s="57"/>
      <c r="H19" s="57"/>
    </row>
    <row r="20" s="20" customFormat="1" ht="26" customHeight="1" spans="1:8">
      <c r="A20" s="67" t="s">
        <v>35</v>
      </c>
      <c r="B20" s="57"/>
      <c r="C20" s="68"/>
      <c r="D20" s="68">
        <v>3879</v>
      </c>
      <c r="E20" s="57"/>
      <c r="F20" s="57"/>
      <c r="G20" s="57"/>
      <c r="H20" s="57"/>
    </row>
    <row r="21" s="20" customFormat="1" ht="26" customHeight="1" spans="1:8">
      <c r="A21" s="67" t="s">
        <v>36</v>
      </c>
      <c r="B21" s="57">
        <v>17120</v>
      </c>
      <c r="C21" s="68">
        <v>19633</v>
      </c>
      <c r="D21" s="68">
        <v>19633</v>
      </c>
      <c r="E21" s="57"/>
      <c r="F21" s="57"/>
      <c r="G21" s="57"/>
      <c r="H21" s="57"/>
    </row>
    <row r="22" s="20" customFormat="1" ht="26" customHeight="1" spans="1:8">
      <c r="A22" s="67" t="s">
        <v>37</v>
      </c>
      <c r="B22" s="57">
        <v>64178</v>
      </c>
      <c r="C22" s="57">
        <v>64178</v>
      </c>
      <c r="D22" s="57">
        <v>64178</v>
      </c>
      <c r="E22" s="57"/>
      <c r="F22" s="57"/>
      <c r="G22" s="57"/>
      <c r="H22" s="57"/>
    </row>
    <row r="23" s="20" customFormat="1" ht="26" customHeight="1" spans="1:8">
      <c r="A23" s="67" t="s">
        <v>38</v>
      </c>
      <c r="B23" s="57">
        <v>30165</v>
      </c>
      <c r="C23" s="57">
        <v>30165</v>
      </c>
      <c r="D23" s="57">
        <v>37894</v>
      </c>
      <c r="E23" s="57"/>
      <c r="F23" s="57"/>
      <c r="G23" s="57"/>
      <c r="H23" s="57"/>
    </row>
    <row r="24" s="20" customFormat="1" ht="26" customHeight="1" spans="1:8">
      <c r="A24" s="67" t="s">
        <v>39</v>
      </c>
      <c r="B24" s="57"/>
      <c r="C24" s="57">
        <v>15749</v>
      </c>
      <c r="D24" s="57">
        <v>15749</v>
      </c>
      <c r="E24" s="57"/>
      <c r="F24" s="57"/>
      <c r="G24" s="57"/>
      <c r="H24" s="57"/>
    </row>
    <row r="25" s="20" customFormat="1" ht="26" customHeight="1" spans="1:8">
      <c r="A25" s="67" t="s">
        <v>40</v>
      </c>
      <c r="B25" s="57"/>
      <c r="C25" s="57"/>
      <c r="D25" s="57">
        <v>78126</v>
      </c>
      <c r="E25" s="57"/>
      <c r="F25" s="57"/>
      <c r="G25" s="57"/>
      <c r="H25" s="57"/>
    </row>
    <row r="26" s="20" customFormat="1" ht="26" customHeight="1" spans="1:8">
      <c r="A26" s="67" t="s">
        <v>41</v>
      </c>
      <c r="B26" s="57"/>
      <c r="C26" s="57"/>
      <c r="D26" s="57">
        <v>26223</v>
      </c>
      <c r="E26" s="57"/>
      <c r="F26" s="57"/>
      <c r="G26" s="57"/>
      <c r="H26" s="57"/>
    </row>
    <row r="27" s="20" customFormat="1" ht="26" customHeight="1" spans="1:8">
      <c r="A27" s="67" t="s">
        <v>42</v>
      </c>
      <c r="B27" s="57"/>
      <c r="C27" s="57">
        <v>37004</v>
      </c>
      <c r="D27" s="57">
        <v>37004</v>
      </c>
      <c r="E27" s="57"/>
      <c r="F27" s="57"/>
      <c r="G27" s="57"/>
      <c r="H27" s="57"/>
    </row>
    <row r="28" s="20" customFormat="1" ht="26" customHeight="1" spans="1:8">
      <c r="A28" s="67" t="s">
        <v>43</v>
      </c>
      <c r="B28" s="57">
        <v>38753</v>
      </c>
      <c r="C28" s="57">
        <v>38753</v>
      </c>
      <c r="D28" s="57">
        <v>34832</v>
      </c>
      <c r="E28" s="57"/>
      <c r="F28" s="57"/>
      <c r="G28" s="57"/>
      <c r="H28" s="57"/>
    </row>
    <row r="29" s="20" customFormat="1" ht="26" customHeight="1" spans="1:8">
      <c r="A29" s="49" t="s">
        <v>44</v>
      </c>
      <c r="B29" s="57">
        <f>B5+B6+B24+B26+B27+B28+B25</f>
        <v>289304</v>
      </c>
      <c r="C29" s="57">
        <f>C5+C6+C24+C26+C27+C28+C25</f>
        <v>362104</v>
      </c>
      <c r="D29" s="57">
        <f>D5+D6+D24+D26+D27+D28+D25</f>
        <v>484926</v>
      </c>
      <c r="E29" s="26" t="s">
        <v>45</v>
      </c>
      <c r="F29" s="57">
        <f t="shared" ref="F29:H29" si="0">F5+F9+F13+F14+F16+F15</f>
        <v>289304</v>
      </c>
      <c r="G29" s="57">
        <f t="shared" si="0"/>
        <v>362104</v>
      </c>
      <c r="H29" s="57">
        <f t="shared" si="0"/>
        <v>484926</v>
      </c>
    </row>
    <row r="30" s="20" customFormat="1" ht="15" customHeight="1" spans="1:8">
      <c r="A30" s="69"/>
      <c r="B30" s="69"/>
      <c r="C30" s="69"/>
      <c r="D30" s="69"/>
      <c r="E30" s="4"/>
      <c r="F30" s="69"/>
      <c r="G30" s="69"/>
      <c r="H30" s="69"/>
    </row>
    <row r="31" s="20" customFormat="1" ht="15" customHeight="1" spans="1:8">
      <c r="A31" s="69"/>
      <c r="B31" s="4"/>
      <c r="C31" s="4"/>
      <c r="D31" s="4"/>
      <c r="E31" s="4"/>
      <c r="F31" s="4"/>
      <c r="G31" s="4"/>
      <c r="H31" s="4"/>
    </row>
    <row r="32" s="20" customFormat="1" ht="15" customHeight="1" spans="1:8">
      <c r="A32" s="69"/>
      <c r="B32" s="4"/>
      <c r="C32" s="4"/>
      <c r="D32" s="4"/>
      <c r="E32" s="4"/>
      <c r="F32" s="4"/>
      <c r="G32" s="4"/>
      <c r="H32" s="4"/>
    </row>
    <row r="33" s="20" customFormat="1" ht="15" customHeight="1" spans="1:8">
      <c r="A33" s="62"/>
      <c r="B33" s="8"/>
      <c r="C33" s="8"/>
      <c r="D33" s="8"/>
      <c r="E33" s="8"/>
      <c r="F33" s="8"/>
      <c r="G33" s="8"/>
      <c r="H33" s="8"/>
    </row>
    <row r="34" s="20" customFormat="1" ht="15" customHeight="1" spans="1:8">
      <c r="A34" s="62"/>
      <c r="B34" s="8"/>
      <c r="C34" s="8"/>
      <c r="D34" s="8"/>
      <c r="E34" s="8"/>
      <c r="F34" s="8"/>
      <c r="G34" s="8"/>
      <c r="H34" s="8"/>
    </row>
  </sheetData>
  <mergeCells count="4">
    <mergeCell ref="A1:H1"/>
    <mergeCell ref="C2:E2"/>
    <mergeCell ref="A3:D3"/>
    <mergeCell ref="E3:H3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25"/>
  <cols>
    <col min="1" max="1" width="24.25" style="8" customWidth="1"/>
    <col min="2" max="2" width="12" style="8" customWidth="1"/>
    <col min="3" max="3" width="12.5" style="8" customWidth="1"/>
    <col min="4" max="4" width="16.375" style="8" customWidth="1"/>
    <col min="5" max="5" width="14.875" style="8" customWidth="1"/>
    <col min="6" max="6" width="15.75" style="8" customWidth="1"/>
    <col min="7" max="7" width="21.125" style="8" customWidth="1"/>
    <col min="8" max="8" width="19.25" style="8" customWidth="1"/>
    <col min="9" max="16376" width="9" style="8"/>
    <col min="16379" max="16384" width="9" style="41"/>
  </cols>
  <sheetData>
    <row r="1" s="19" customFormat="1" ht="27" customHeight="1" spans="1:14">
      <c r="A1" s="58" t="s">
        <v>46</v>
      </c>
      <c r="B1" s="58"/>
      <c r="C1" s="58"/>
      <c r="D1" s="58"/>
      <c r="E1" s="58"/>
      <c r="F1" s="58"/>
      <c r="G1" s="58"/>
      <c r="H1" s="58"/>
      <c r="I1" s="23"/>
      <c r="J1" s="23"/>
      <c r="K1" s="23"/>
      <c r="L1" s="23"/>
      <c r="M1" s="23"/>
      <c r="N1" s="23"/>
    </row>
    <row r="2" s="20" customFormat="1" ht="12" customHeight="1" spans="2:8">
      <c r="B2" s="20" t="s">
        <v>47</v>
      </c>
      <c r="H2" s="48" t="s">
        <v>1</v>
      </c>
    </row>
    <row r="3" s="20" customFormat="1" ht="40" customHeight="1" spans="1:8">
      <c r="A3" s="26" t="s">
        <v>48</v>
      </c>
      <c r="B3" s="26" t="s">
        <v>5</v>
      </c>
      <c r="C3" s="49" t="s">
        <v>49</v>
      </c>
      <c r="D3" s="49" t="s">
        <v>50</v>
      </c>
      <c r="E3" s="49" t="s">
        <v>51</v>
      </c>
      <c r="F3" s="49" t="s">
        <v>52</v>
      </c>
      <c r="G3" s="49" t="s">
        <v>53</v>
      </c>
      <c r="H3" s="49" t="s">
        <v>54</v>
      </c>
    </row>
    <row r="4" s="40" customFormat="1" ht="23" customHeight="1" spans="1:15">
      <c r="A4" s="27" t="s">
        <v>55</v>
      </c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45">
        <v>6</v>
      </c>
      <c r="H4" s="45">
        <v>7</v>
      </c>
      <c r="I4" s="20"/>
      <c r="J4" s="20"/>
      <c r="K4" s="20"/>
      <c r="L4" s="20"/>
      <c r="M4" s="20"/>
      <c r="N4" s="20"/>
      <c r="O4" s="20"/>
    </row>
    <row r="5" s="20" customFormat="1" ht="25.5" customHeight="1" spans="1:8">
      <c r="A5" s="17" t="s">
        <v>56</v>
      </c>
      <c r="B5" s="59">
        <v>32411</v>
      </c>
      <c r="C5" s="60">
        <v>-9893</v>
      </c>
      <c r="D5" s="60">
        <v>-1221</v>
      </c>
      <c r="E5" s="60"/>
      <c r="F5" s="60">
        <f>B5+C5+D5+E5</f>
        <v>21297</v>
      </c>
      <c r="G5" s="60">
        <v>684</v>
      </c>
      <c r="H5" s="51">
        <f>F5+G5</f>
        <v>21981</v>
      </c>
    </row>
    <row r="6" s="20" customFormat="1" ht="25.5" customHeight="1" spans="1:8">
      <c r="A6" s="17" t="s">
        <v>57</v>
      </c>
      <c r="B6" s="51">
        <v>223</v>
      </c>
      <c r="C6" s="51">
        <v>-58</v>
      </c>
      <c r="D6" s="51"/>
      <c r="E6" s="60"/>
      <c r="F6" s="60">
        <f t="shared" ref="F6:F27" si="0">B6+C6+D6+E6</f>
        <v>165</v>
      </c>
      <c r="G6" s="60">
        <v>0</v>
      </c>
      <c r="H6" s="51">
        <f t="shared" ref="H6:H18" si="1">F6+G6</f>
        <v>165</v>
      </c>
    </row>
    <row r="7" s="20" customFormat="1" ht="25.5" customHeight="1" spans="1:8">
      <c r="A7" s="17" t="s">
        <v>58</v>
      </c>
      <c r="B7" s="51">
        <v>1561</v>
      </c>
      <c r="C7" s="51">
        <v>-185</v>
      </c>
      <c r="D7" s="51"/>
      <c r="E7" s="60"/>
      <c r="F7" s="60">
        <f t="shared" si="0"/>
        <v>1376</v>
      </c>
      <c r="G7" s="60">
        <v>203</v>
      </c>
      <c r="H7" s="51">
        <f t="shared" si="1"/>
        <v>1579</v>
      </c>
    </row>
    <row r="8" s="20" customFormat="1" ht="25.5" customHeight="1" spans="1:8">
      <c r="A8" s="17" t="s">
        <v>59</v>
      </c>
      <c r="B8" s="51">
        <v>32853</v>
      </c>
      <c r="C8" s="51">
        <v>14157</v>
      </c>
      <c r="D8" s="51"/>
      <c r="E8" s="60">
        <v>3000</v>
      </c>
      <c r="F8" s="60">
        <f t="shared" si="0"/>
        <v>50010</v>
      </c>
      <c r="G8" s="60">
        <v>10</v>
      </c>
      <c r="H8" s="51">
        <f t="shared" si="1"/>
        <v>50020</v>
      </c>
    </row>
    <row r="9" s="20" customFormat="1" ht="25.5" customHeight="1" spans="1:8">
      <c r="A9" s="17" t="s">
        <v>60</v>
      </c>
      <c r="B9" s="51">
        <v>4121</v>
      </c>
      <c r="C9" s="51">
        <v>-560</v>
      </c>
      <c r="D9" s="51"/>
      <c r="E9" s="60"/>
      <c r="F9" s="60">
        <f t="shared" si="0"/>
        <v>3561</v>
      </c>
      <c r="G9" s="60">
        <v>-97</v>
      </c>
      <c r="H9" s="51">
        <f t="shared" si="1"/>
        <v>3464</v>
      </c>
    </row>
    <row r="10" s="20" customFormat="1" ht="25.5" customHeight="1" spans="1:8">
      <c r="A10" s="17" t="s">
        <v>61</v>
      </c>
      <c r="B10" s="51">
        <v>2530</v>
      </c>
      <c r="C10" s="51">
        <v>-900</v>
      </c>
      <c r="D10" s="51">
        <v>131</v>
      </c>
      <c r="E10" s="60">
        <v>100</v>
      </c>
      <c r="F10" s="60">
        <f t="shared" si="0"/>
        <v>1861</v>
      </c>
      <c r="G10" s="60">
        <v>502</v>
      </c>
      <c r="H10" s="51">
        <f t="shared" si="1"/>
        <v>2363</v>
      </c>
    </row>
    <row r="11" s="20" customFormat="1" ht="25.5" customHeight="1" spans="1:8">
      <c r="A11" s="17" t="s">
        <v>62</v>
      </c>
      <c r="B11" s="51">
        <v>67687</v>
      </c>
      <c r="C11" s="51">
        <v>-9117</v>
      </c>
      <c r="D11" s="51"/>
      <c r="E11" s="60">
        <v>350</v>
      </c>
      <c r="F11" s="60">
        <f t="shared" si="0"/>
        <v>58920</v>
      </c>
      <c r="G11" s="60">
        <v>3247</v>
      </c>
      <c r="H11" s="51">
        <f t="shared" si="1"/>
        <v>62167</v>
      </c>
    </row>
    <row r="12" s="20" customFormat="1" ht="25.5" customHeight="1" spans="1:8">
      <c r="A12" s="17" t="s">
        <v>63</v>
      </c>
      <c r="B12" s="51">
        <v>25618</v>
      </c>
      <c r="C12" s="51">
        <v>349</v>
      </c>
      <c r="D12" s="51"/>
      <c r="E12" s="60">
        <v>2849</v>
      </c>
      <c r="F12" s="60">
        <f t="shared" si="0"/>
        <v>28816</v>
      </c>
      <c r="G12" s="60">
        <v>1638</v>
      </c>
      <c r="H12" s="51">
        <f t="shared" si="1"/>
        <v>30454</v>
      </c>
    </row>
    <row r="13" s="20" customFormat="1" ht="25.5" customHeight="1" spans="1:8">
      <c r="A13" s="17" t="s">
        <v>64</v>
      </c>
      <c r="B13" s="51">
        <v>4505</v>
      </c>
      <c r="C13" s="51">
        <v>202</v>
      </c>
      <c r="D13" s="51">
        <v>53</v>
      </c>
      <c r="E13" s="60"/>
      <c r="F13" s="60">
        <f t="shared" si="0"/>
        <v>4760</v>
      </c>
      <c r="G13" s="60">
        <v>-440</v>
      </c>
      <c r="H13" s="51">
        <f t="shared" si="1"/>
        <v>4320</v>
      </c>
    </row>
    <row r="14" s="20" customFormat="1" ht="25.5" customHeight="1" spans="1:8">
      <c r="A14" s="17" t="s">
        <v>65</v>
      </c>
      <c r="B14" s="51">
        <v>11691</v>
      </c>
      <c r="C14" s="51">
        <v>5404</v>
      </c>
      <c r="D14" s="51">
        <v>1165</v>
      </c>
      <c r="E14" s="60">
        <v>5882</v>
      </c>
      <c r="F14" s="60">
        <f t="shared" si="0"/>
        <v>24142</v>
      </c>
      <c r="G14" s="60">
        <v>1059</v>
      </c>
      <c r="H14" s="51">
        <f t="shared" si="1"/>
        <v>25201</v>
      </c>
    </row>
    <row r="15" s="20" customFormat="1" ht="25.5" customHeight="1" spans="1:8">
      <c r="A15" s="17" t="s">
        <v>66</v>
      </c>
      <c r="B15" s="51">
        <v>47363</v>
      </c>
      <c r="C15" s="51">
        <v>8114</v>
      </c>
      <c r="D15" s="51"/>
      <c r="E15" s="60">
        <v>3330</v>
      </c>
      <c r="F15" s="60">
        <f t="shared" si="0"/>
        <v>58807</v>
      </c>
      <c r="G15" s="60">
        <v>1840</v>
      </c>
      <c r="H15" s="51">
        <f t="shared" si="1"/>
        <v>60647</v>
      </c>
    </row>
    <row r="16" s="20" customFormat="1" ht="25.5" customHeight="1" spans="1:8">
      <c r="A16" s="17" t="s">
        <v>67</v>
      </c>
      <c r="B16" s="51">
        <v>13409</v>
      </c>
      <c r="C16" s="51">
        <v>1993</v>
      </c>
      <c r="D16" s="51">
        <v>-151</v>
      </c>
      <c r="E16" s="60">
        <v>238</v>
      </c>
      <c r="F16" s="60">
        <f t="shared" si="0"/>
        <v>15489</v>
      </c>
      <c r="G16" s="60">
        <v>-7863</v>
      </c>
      <c r="H16" s="51">
        <f t="shared" si="1"/>
        <v>7626</v>
      </c>
    </row>
    <row r="17" s="20" customFormat="1" ht="25.5" customHeight="1" spans="1:8">
      <c r="A17" s="17" t="s">
        <v>68</v>
      </c>
      <c r="B17" s="51">
        <v>2116</v>
      </c>
      <c r="C17" s="51">
        <v>-59</v>
      </c>
      <c r="D17" s="51">
        <v>8</v>
      </c>
      <c r="E17" s="60"/>
      <c r="F17" s="60">
        <f t="shared" si="0"/>
        <v>2065</v>
      </c>
      <c r="G17" s="60">
        <v>-274</v>
      </c>
      <c r="H17" s="51">
        <f t="shared" si="1"/>
        <v>1791</v>
      </c>
    </row>
    <row r="18" s="20" customFormat="1" ht="25.5" customHeight="1" spans="1:8">
      <c r="A18" s="17" t="s">
        <v>69</v>
      </c>
      <c r="B18" s="51">
        <v>1725</v>
      </c>
      <c r="C18" s="51">
        <v>-11</v>
      </c>
      <c r="D18" s="51"/>
      <c r="E18" s="60"/>
      <c r="F18" s="60">
        <f t="shared" si="0"/>
        <v>1714</v>
      </c>
      <c r="G18" s="60">
        <v>-211</v>
      </c>
      <c r="H18" s="51">
        <f t="shared" si="1"/>
        <v>1503</v>
      </c>
    </row>
    <row r="19" s="20" customFormat="1" ht="25.5" customHeight="1" spans="1:8">
      <c r="A19" s="17" t="s">
        <v>70</v>
      </c>
      <c r="B19" s="51">
        <v>197</v>
      </c>
      <c r="C19" s="51">
        <v>0</v>
      </c>
      <c r="D19" s="51"/>
      <c r="E19" s="60"/>
      <c r="F19" s="60">
        <f t="shared" si="0"/>
        <v>197</v>
      </c>
      <c r="G19" s="60">
        <v>-186</v>
      </c>
      <c r="H19" s="51">
        <f t="shared" ref="H19:H26" si="2">F19+G19</f>
        <v>11</v>
      </c>
    </row>
    <row r="20" s="20" customFormat="1" ht="25.5" customHeight="1" spans="1:8">
      <c r="A20" s="17" t="s">
        <v>71</v>
      </c>
      <c r="B20" s="51">
        <v>3222</v>
      </c>
      <c r="C20" s="51">
        <v>-253</v>
      </c>
      <c r="D20" s="51"/>
      <c r="E20" s="60"/>
      <c r="F20" s="60">
        <f t="shared" si="0"/>
        <v>2969</v>
      </c>
      <c r="G20" s="60">
        <v>-294</v>
      </c>
      <c r="H20" s="51">
        <f t="shared" si="2"/>
        <v>2675</v>
      </c>
    </row>
    <row r="21" s="20" customFormat="1" ht="25.5" customHeight="1" spans="1:8">
      <c r="A21" s="17" t="s">
        <v>72</v>
      </c>
      <c r="B21" s="51">
        <v>6952</v>
      </c>
      <c r="C21" s="51">
        <v>1963</v>
      </c>
      <c r="D21" s="51"/>
      <c r="E21" s="60"/>
      <c r="F21" s="60">
        <f t="shared" si="0"/>
        <v>8915</v>
      </c>
      <c r="G21" s="60">
        <v>6110</v>
      </c>
      <c r="H21" s="51">
        <f t="shared" si="2"/>
        <v>15025</v>
      </c>
    </row>
    <row r="22" s="20" customFormat="1" ht="25.5" customHeight="1" spans="1:8">
      <c r="A22" s="17" t="s">
        <v>73</v>
      </c>
      <c r="B22" s="51">
        <v>2719</v>
      </c>
      <c r="C22" s="51">
        <v>271</v>
      </c>
      <c r="D22" s="51"/>
      <c r="E22" s="60"/>
      <c r="F22" s="60">
        <f t="shared" si="0"/>
        <v>2990</v>
      </c>
      <c r="G22" s="60">
        <v>1544</v>
      </c>
      <c r="H22" s="51">
        <f t="shared" si="2"/>
        <v>4534</v>
      </c>
    </row>
    <row r="23" s="20" customFormat="1" ht="25.5" customHeight="1" spans="1:8">
      <c r="A23" s="17" t="s">
        <v>74</v>
      </c>
      <c r="B23" s="51">
        <v>1319</v>
      </c>
      <c r="C23" s="51">
        <v>-6</v>
      </c>
      <c r="D23" s="51">
        <v>15</v>
      </c>
      <c r="E23" s="60"/>
      <c r="F23" s="60">
        <f t="shared" si="0"/>
        <v>1328</v>
      </c>
      <c r="G23" s="60">
        <v>257</v>
      </c>
      <c r="H23" s="51">
        <f t="shared" si="2"/>
        <v>1585</v>
      </c>
    </row>
    <row r="24" s="20" customFormat="1" ht="25.5" customHeight="1" spans="1:8">
      <c r="A24" s="17" t="s">
        <v>75</v>
      </c>
      <c r="B24" s="51">
        <v>3030</v>
      </c>
      <c r="C24" s="51">
        <v>0</v>
      </c>
      <c r="D24" s="51"/>
      <c r="E24" s="60"/>
      <c r="F24" s="60">
        <f t="shared" si="0"/>
        <v>3030</v>
      </c>
      <c r="G24" s="60">
        <v>0</v>
      </c>
      <c r="H24" s="51">
        <f t="shared" si="2"/>
        <v>3030</v>
      </c>
    </row>
    <row r="25" s="20" customFormat="1" ht="25.5" customHeight="1" spans="1:8">
      <c r="A25" s="17" t="s">
        <v>76</v>
      </c>
      <c r="B25" s="51">
        <v>3028</v>
      </c>
      <c r="C25" s="51">
        <v>-3028</v>
      </c>
      <c r="D25" s="51"/>
      <c r="E25" s="60"/>
      <c r="F25" s="60">
        <f t="shared" si="0"/>
        <v>0</v>
      </c>
      <c r="G25" s="60"/>
      <c r="H25" s="51">
        <f t="shared" si="2"/>
        <v>0</v>
      </c>
    </row>
    <row r="26" s="20" customFormat="1" ht="25.5" customHeight="1" spans="1:8">
      <c r="A26" s="17" t="s">
        <v>77</v>
      </c>
      <c r="B26" s="51">
        <v>6809</v>
      </c>
      <c r="C26" s="51">
        <v>-260</v>
      </c>
      <c r="D26" s="51"/>
      <c r="E26" s="60"/>
      <c r="F26" s="60">
        <f t="shared" si="0"/>
        <v>6549</v>
      </c>
      <c r="G26" s="60"/>
      <c r="H26" s="51">
        <f t="shared" si="2"/>
        <v>6549</v>
      </c>
    </row>
    <row r="27" s="20" customFormat="1" ht="25.5" customHeight="1" spans="1:8">
      <c r="A27" s="57" t="s">
        <v>78</v>
      </c>
      <c r="B27" s="51">
        <f>SUM(B5:B26)</f>
        <v>275089</v>
      </c>
      <c r="C27" s="51">
        <f>SUM(C5:C26)</f>
        <v>8123</v>
      </c>
      <c r="D27" s="51">
        <f>SUM(D5:D26)</f>
        <v>0</v>
      </c>
      <c r="E27" s="51">
        <f>SUM(E5:E26)</f>
        <v>15749</v>
      </c>
      <c r="F27" s="60">
        <f t="shared" si="0"/>
        <v>298961</v>
      </c>
      <c r="G27" s="51">
        <f>SUM(G5:G26)</f>
        <v>7729</v>
      </c>
      <c r="H27" s="51">
        <f>SUM(H5:H26)</f>
        <v>306690</v>
      </c>
    </row>
    <row r="28" s="20" customFormat="1" ht="11.25"/>
    <row r="29" s="20" customFormat="1" ht="11.25"/>
    <row r="30" s="20" customFormat="1" ht="11.25"/>
    <row r="31" s="20" customFormat="1" ht="11.25"/>
    <row r="32" s="20" customFormat="1" ht="11.25"/>
    <row r="33" s="20" customFormat="1" ht="11.25"/>
    <row r="34" s="20" customFormat="1" ht="11.25"/>
  </sheetData>
  <mergeCells count="1">
    <mergeCell ref="A1:H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H11" sqref="H11"/>
    </sheetView>
  </sheetViews>
  <sheetFormatPr defaultColWidth="9" defaultRowHeight="14.25"/>
  <cols>
    <col min="1" max="1" width="36.625" style="5" customWidth="1"/>
    <col min="2" max="3" width="15.625" style="8" customWidth="1"/>
    <col min="4" max="4" width="36.625" style="8" customWidth="1"/>
    <col min="5" max="6" width="15.625" style="8" customWidth="1"/>
    <col min="7" max="16384" width="9" style="8"/>
  </cols>
  <sheetData>
    <row r="1" s="19" customFormat="1" ht="27" customHeight="1" spans="1:14">
      <c r="A1" s="42" t="s">
        <v>79</v>
      </c>
      <c r="B1" s="42"/>
      <c r="C1" s="42"/>
      <c r="D1" s="42"/>
      <c r="E1" s="42"/>
      <c r="F1" s="42"/>
      <c r="G1" s="23"/>
      <c r="H1" s="23"/>
      <c r="I1" s="23"/>
      <c r="J1" s="23"/>
      <c r="K1" s="23"/>
      <c r="L1" s="23"/>
      <c r="M1" s="23"/>
      <c r="N1" s="23"/>
    </row>
    <row r="2" s="20" customFormat="1" ht="12" customHeight="1" spans="1:6">
      <c r="A2" s="4"/>
      <c r="B2" s="55"/>
      <c r="C2" s="55"/>
      <c r="D2" s="55"/>
      <c r="E2" s="55"/>
      <c r="F2" s="56" t="s">
        <v>1</v>
      </c>
    </row>
    <row r="3" s="20" customFormat="1" ht="26.5" customHeight="1" spans="1:6">
      <c r="A3" s="26" t="s">
        <v>48</v>
      </c>
      <c r="B3" s="45" t="s">
        <v>5</v>
      </c>
      <c r="C3" s="45" t="s">
        <v>49</v>
      </c>
      <c r="D3" s="45" t="s">
        <v>50</v>
      </c>
      <c r="E3" s="45" t="s">
        <v>80</v>
      </c>
      <c r="F3" s="45" t="s">
        <v>81</v>
      </c>
    </row>
    <row r="4" s="40" customFormat="1" ht="23" customHeight="1" spans="1:15">
      <c r="A4" s="27" t="s">
        <v>55</v>
      </c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20"/>
      <c r="H4" s="20"/>
      <c r="I4" s="20"/>
      <c r="J4" s="20"/>
      <c r="K4" s="20"/>
      <c r="L4" s="20"/>
      <c r="M4" s="20"/>
      <c r="N4" s="20"/>
      <c r="O4" s="20"/>
    </row>
    <row r="5" s="20" customFormat="1" ht="26.5" customHeight="1" spans="1:6">
      <c r="A5" s="17" t="s">
        <v>56</v>
      </c>
      <c r="B5" s="51">
        <v>31795</v>
      </c>
      <c r="C5" s="51">
        <v>-9893</v>
      </c>
      <c r="D5" s="51">
        <v>-1221</v>
      </c>
      <c r="E5" s="51">
        <f>B5+C5+D5</f>
        <v>20681</v>
      </c>
      <c r="F5" s="51">
        <f>E5</f>
        <v>20681</v>
      </c>
    </row>
    <row r="6" s="20" customFormat="1" ht="26.5" customHeight="1" spans="1:6">
      <c r="A6" s="17" t="s">
        <v>57</v>
      </c>
      <c r="B6" s="51">
        <v>223</v>
      </c>
      <c r="C6" s="51">
        <v>-58</v>
      </c>
      <c r="D6" s="51"/>
      <c r="E6" s="51">
        <f t="shared" ref="E6:E27" si="0">B6+C6+D6</f>
        <v>165</v>
      </c>
      <c r="F6" s="51">
        <f t="shared" ref="F6:F20" si="1">E6</f>
        <v>165</v>
      </c>
    </row>
    <row r="7" s="20" customFormat="1" ht="26.5" customHeight="1" spans="1:6">
      <c r="A7" s="17" t="s">
        <v>58</v>
      </c>
      <c r="B7" s="51">
        <v>1431</v>
      </c>
      <c r="C7" s="51">
        <v>-185</v>
      </c>
      <c r="D7" s="51"/>
      <c r="E7" s="51">
        <f t="shared" si="0"/>
        <v>1246</v>
      </c>
      <c r="F7" s="51">
        <f t="shared" si="1"/>
        <v>1246</v>
      </c>
    </row>
    <row r="8" s="20" customFormat="1" ht="26.5" customHeight="1" spans="1:6">
      <c r="A8" s="17" t="s">
        <v>59</v>
      </c>
      <c r="B8" s="51">
        <v>26081</v>
      </c>
      <c r="C8" s="51">
        <v>14157</v>
      </c>
      <c r="D8" s="51"/>
      <c r="E8" s="51">
        <f t="shared" si="0"/>
        <v>40238</v>
      </c>
      <c r="F8" s="51">
        <f t="shared" si="1"/>
        <v>40238</v>
      </c>
    </row>
    <row r="9" s="20" customFormat="1" ht="26.5" customHeight="1" spans="1:6">
      <c r="A9" s="17" t="s">
        <v>60</v>
      </c>
      <c r="B9" s="51">
        <v>3547</v>
      </c>
      <c r="C9" s="51">
        <v>-560</v>
      </c>
      <c r="D9" s="51"/>
      <c r="E9" s="51">
        <f t="shared" si="0"/>
        <v>2987</v>
      </c>
      <c r="F9" s="51">
        <f t="shared" si="1"/>
        <v>2987</v>
      </c>
    </row>
    <row r="10" s="20" customFormat="1" ht="26.5" customHeight="1" spans="1:6">
      <c r="A10" s="17" t="s">
        <v>61</v>
      </c>
      <c r="B10" s="51">
        <v>1999</v>
      </c>
      <c r="C10" s="51">
        <v>-900</v>
      </c>
      <c r="D10" s="51">
        <v>131</v>
      </c>
      <c r="E10" s="51">
        <f t="shared" si="0"/>
        <v>1230</v>
      </c>
      <c r="F10" s="51">
        <f t="shared" si="1"/>
        <v>1230</v>
      </c>
    </row>
    <row r="11" s="20" customFormat="1" ht="26.5" customHeight="1" spans="1:6">
      <c r="A11" s="17" t="s">
        <v>62</v>
      </c>
      <c r="B11" s="51">
        <v>47764</v>
      </c>
      <c r="C11" s="51">
        <v>-9117</v>
      </c>
      <c r="D11" s="51"/>
      <c r="E11" s="51">
        <f t="shared" si="0"/>
        <v>38647</v>
      </c>
      <c r="F11" s="51">
        <f t="shared" si="1"/>
        <v>38647</v>
      </c>
    </row>
    <row r="12" s="20" customFormat="1" ht="26.5" customHeight="1" spans="1:6">
      <c r="A12" s="17" t="s">
        <v>63</v>
      </c>
      <c r="B12" s="51">
        <v>19394</v>
      </c>
      <c r="C12" s="51">
        <v>349</v>
      </c>
      <c r="D12" s="51"/>
      <c r="E12" s="51">
        <f t="shared" si="0"/>
        <v>19743</v>
      </c>
      <c r="F12" s="51">
        <f t="shared" si="1"/>
        <v>19743</v>
      </c>
    </row>
    <row r="13" s="20" customFormat="1" ht="26.5" customHeight="1" spans="1:6">
      <c r="A13" s="17" t="s">
        <v>64</v>
      </c>
      <c r="B13" s="51">
        <v>568</v>
      </c>
      <c r="C13" s="51">
        <v>202</v>
      </c>
      <c r="D13" s="51">
        <v>53</v>
      </c>
      <c r="E13" s="51">
        <f t="shared" si="0"/>
        <v>823</v>
      </c>
      <c r="F13" s="51">
        <f t="shared" si="1"/>
        <v>823</v>
      </c>
    </row>
    <row r="14" s="20" customFormat="1" ht="26.5" customHeight="1" spans="1:6">
      <c r="A14" s="17" t="s">
        <v>65</v>
      </c>
      <c r="B14" s="51">
        <v>10536</v>
      </c>
      <c r="C14" s="51">
        <v>5404</v>
      </c>
      <c r="D14" s="51">
        <v>1165</v>
      </c>
      <c r="E14" s="51">
        <f t="shared" si="0"/>
        <v>17105</v>
      </c>
      <c r="F14" s="51">
        <f t="shared" si="1"/>
        <v>17105</v>
      </c>
    </row>
    <row r="15" s="20" customFormat="1" ht="26.5" customHeight="1" spans="1:6">
      <c r="A15" s="17" t="s">
        <v>66</v>
      </c>
      <c r="B15" s="51">
        <v>14728</v>
      </c>
      <c r="C15" s="51">
        <v>8114</v>
      </c>
      <c r="D15" s="51"/>
      <c r="E15" s="51">
        <f t="shared" si="0"/>
        <v>22842</v>
      </c>
      <c r="F15" s="51">
        <f t="shared" si="1"/>
        <v>22842</v>
      </c>
    </row>
    <row r="16" s="20" customFormat="1" ht="26.5" customHeight="1" spans="1:6">
      <c r="A16" s="17" t="s">
        <v>67</v>
      </c>
      <c r="B16" s="51">
        <v>1957</v>
      </c>
      <c r="C16" s="51">
        <v>1993</v>
      </c>
      <c r="D16" s="51">
        <v>-151</v>
      </c>
      <c r="E16" s="51">
        <f t="shared" si="0"/>
        <v>3799</v>
      </c>
      <c r="F16" s="51">
        <f t="shared" si="1"/>
        <v>3799</v>
      </c>
    </row>
    <row r="17" s="20" customFormat="1" ht="26.5" customHeight="1" spans="1:6">
      <c r="A17" s="17" t="s">
        <v>68</v>
      </c>
      <c r="B17" s="51">
        <v>411</v>
      </c>
      <c r="C17" s="51">
        <v>-59</v>
      </c>
      <c r="D17" s="51">
        <v>8</v>
      </c>
      <c r="E17" s="51">
        <f t="shared" si="0"/>
        <v>360</v>
      </c>
      <c r="F17" s="51">
        <f t="shared" si="1"/>
        <v>360</v>
      </c>
    </row>
    <row r="18" s="20" customFormat="1" ht="26.5" customHeight="1" spans="1:6">
      <c r="A18" s="17" t="s">
        <v>69</v>
      </c>
      <c r="B18" s="51">
        <v>195</v>
      </c>
      <c r="C18" s="51">
        <v>-11</v>
      </c>
      <c r="D18" s="51"/>
      <c r="E18" s="51">
        <f t="shared" si="0"/>
        <v>184</v>
      </c>
      <c r="F18" s="51">
        <f t="shared" si="1"/>
        <v>184</v>
      </c>
    </row>
    <row r="19" s="20" customFormat="1" ht="26.5" customHeight="1" spans="1:6">
      <c r="A19" s="17" t="s">
        <v>70</v>
      </c>
      <c r="B19" s="51"/>
      <c r="C19" s="51">
        <v>0</v>
      </c>
      <c r="D19" s="51"/>
      <c r="E19" s="51">
        <f t="shared" si="0"/>
        <v>0</v>
      </c>
      <c r="F19" s="51">
        <f t="shared" si="1"/>
        <v>0</v>
      </c>
    </row>
    <row r="20" s="20" customFormat="1" ht="26.5" customHeight="1" spans="1:6">
      <c r="A20" s="17" t="s">
        <v>71</v>
      </c>
      <c r="B20" s="51">
        <v>721</v>
      </c>
      <c r="C20" s="51">
        <v>-253</v>
      </c>
      <c r="D20" s="51"/>
      <c r="E20" s="51">
        <f t="shared" si="0"/>
        <v>468</v>
      </c>
      <c r="F20" s="51">
        <f t="shared" si="1"/>
        <v>468</v>
      </c>
    </row>
    <row r="21" s="20" customFormat="1" ht="26.5" customHeight="1" spans="1:6">
      <c r="A21" s="17" t="s">
        <v>72</v>
      </c>
      <c r="B21" s="51">
        <v>5308</v>
      </c>
      <c r="C21" s="51">
        <v>1963</v>
      </c>
      <c r="D21" s="51"/>
      <c r="E21" s="51">
        <f t="shared" si="0"/>
        <v>7271</v>
      </c>
      <c r="F21" s="51">
        <f t="shared" ref="F21:F27" si="2">E21</f>
        <v>7271</v>
      </c>
    </row>
    <row r="22" s="20" customFormat="1" ht="26.5" customHeight="1" spans="1:6">
      <c r="A22" s="17" t="s">
        <v>73</v>
      </c>
      <c r="B22" s="51">
        <v>261</v>
      </c>
      <c r="C22" s="51">
        <v>271</v>
      </c>
      <c r="D22" s="51"/>
      <c r="E22" s="51">
        <f t="shared" si="0"/>
        <v>532</v>
      </c>
      <c r="F22" s="51">
        <f t="shared" si="2"/>
        <v>532</v>
      </c>
    </row>
    <row r="23" s="20" customFormat="1" ht="26.5" customHeight="1" spans="1:6">
      <c r="A23" s="17" t="s">
        <v>74</v>
      </c>
      <c r="B23" s="51">
        <v>960</v>
      </c>
      <c r="C23" s="51">
        <v>-6</v>
      </c>
      <c r="D23" s="51">
        <v>15</v>
      </c>
      <c r="E23" s="51">
        <f t="shared" si="0"/>
        <v>969</v>
      </c>
      <c r="F23" s="51">
        <f t="shared" si="2"/>
        <v>969</v>
      </c>
    </row>
    <row r="24" s="20" customFormat="1" ht="26.5" customHeight="1" spans="1:6">
      <c r="A24" s="17" t="s">
        <v>75</v>
      </c>
      <c r="B24" s="51">
        <v>3030</v>
      </c>
      <c r="C24" s="51">
        <v>0</v>
      </c>
      <c r="D24" s="51"/>
      <c r="E24" s="51">
        <f t="shared" si="0"/>
        <v>3030</v>
      </c>
      <c r="F24" s="51">
        <f t="shared" si="2"/>
        <v>3030</v>
      </c>
    </row>
    <row r="25" s="20" customFormat="1" ht="26.5" customHeight="1" spans="1:6">
      <c r="A25" s="17" t="s">
        <v>76</v>
      </c>
      <c r="B25" s="51">
        <v>3028</v>
      </c>
      <c r="C25" s="51">
        <v>-3028</v>
      </c>
      <c r="D25" s="51"/>
      <c r="E25" s="51">
        <f t="shared" si="0"/>
        <v>0</v>
      </c>
      <c r="F25" s="51">
        <f t="shared" si="2"/>
        <v>0</v>
      </c>
    </row>
    <row r="26" s="20" customFormat="1" ht="26.5" customHeight="1" spans="1:6">
      <c r="A26" s="17" t="s">
        <v>77</v>
      </c>
      <c r="B26" s="51">
        <v>6809</v>
      </c>
      <c r="C26" s="51">
        <v>-260</v>
      </c>
      <c r="D26" s="51"/>
      <c r="E26" s="51">
        <f t="shared" si="0"/>
        <v>6549</v>
      </c>
      <c r="F26" s="51">
        <f t="shared" si="2"/>
        <v>6549</v>
      </c>
    </row>
    <row r="27" s="20" customFormat="1" ht="26.5" customHeight="1" spans="1:6">
      <c r="A27" s="57" t="s">
        <v>78</v>
      </c>
      <c r="B27" s="51">
        <f>SUM(B5:B26)</f>
        <v>180746</v>
      </c>
      <c r="C27" s="51">
        <f>SUM(C5:C26)</f>
        <v>8123</v>
      </c>
      <c r="D27" s="51">
        <f>SUM(D5:D26)</f>
        <v>0</v>
      </c>
      <c r="E27" s="51">
        <f t="shared" si="0"/>
        <v>188869</v>
      </c>
      <c r="F27" s="51">
        <f t="shared" si="2"/>
        <v>188869</v>
      </c>
    </row>
    <row r="28" s="20" customFormat="1" ht="11.25" spans="1:1">
      <c r="A28" s="4"/>
    </row>
    <row r="29" s="20" customFormat="1" ht="11.25" spans="1:1">
      <c r="A29" s="4"/>
    </row>
    <row r="30" s="20" customFormat="1" ht="11.25" spans="1:1">
      <c r="A30" s="4"/>
    </row>
    <row r="31" s="20" customFormat="1" ht="11.25" spans="1:1">
      <c r="A31" s="4"/>
    </row>
    <row r="32" s="20" customFormat="1" ht="11.25" spans="1:1">
      <c r="A32" s="4"/>
    </row>
    <row r="33" s="20" customFormat="1" ht="11.25" spans="1:1">
      <c r="A33" s="4"/>
    </row>
  </sheetData>
  <mergeCells count="2">
    <mergeCell ref="A1:F1"/>
    <mergeCell ref="C2:D2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view="pageBreakPreview" zoomScaleNormal="100" workbookViewId="0">
      <selection activeCell="F10" sqref="F10"/>
    </sheetView>
  </sheetViews>
  <sheetFormatPr defaultColWidth="9" defaultRowHeight="14.25"/>
  <cols>
    <col min="1" max="1" width="11.5" style="8" customWidth="1"/>
    <col min="2" max="2" width="47.5" style="8" customWidth="1"/>
    <col min="3" max="3" width="34.75" style="8" customWidth="1"/>
    <col min="4" max="16384" width="9" style="8"/>
  </cols>
  <sheetData>
    <row r="1" s="19" customFormat="1" ht="27" customHeight="1" spans="1:15">
      <c r="A1" s="42" t="s">
        <v>82</v>
      </c>
      <c r="B1" s="42"/>
      <c r="C1" s="4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="20" customFormat="1" ht="12" customHeight="1" spans="3:3">
      <c r="C2" s="48" t="s">
        <v>1</v>
      </c>
    </row>
    <row r="3" s="20" customFormat="1" ht="26.5" customHeight="1" spans="1:3">
      <c r="A3" s="49" t="s">
        <v>55</v>
      </c>
      <c r="B3" s="26" t="s">
        <v>48</v>
      </c>
      <c r="C3" s="49" t="s">
        <v>83</v>
      </c>
    </row>
    <row r="4" s="20" customFormat="1" ht="26.5" customHeight="1" spans="1:3">
      <c r="A4" s="50">
        <v>1</v>
      </c>
      <c r="B4" s="33" t="s">
        <v>56</v>
      </c>
      <c r="C4" s="51">
        <v>739</v>
      </c>
    </row>
    <row r="5" s="20" customFormat="1" ht="26.5" customHeight="1" spans="1:3">
      <c r="A5" s="50">
        <v>2</v>
      </c>
      <c r="B5" s="33" t="s">
        <v>57</v>
      </c>
      <c r="C5" s="51"/>
    </row>
    <row r="6" s="20" customFormat="1" ht="26.5" customHeight="1" spans="1:3">
      <c r="A6" s="50">
        <v>3</v>
      </c>
      <c r="B6" s="33" t="s">
        <v>84</v>
      </c>
      <c r="C6" s="51"/>
    </row>
    <row r="7" s="20" customFormat="1" ht="26.5" customHeight="1" spans="1:3">
      <c r="A7" s="50">
        <v>4</v>
      </c>
      <c r="B7" s="33" t="s">
        <v>59</v>
      </c>
      <c r="C7" s="51">
        <v>166</v>
      </c>
    </row>
    <row r="8" s="20" customFormat="1" ht="26.5" customHeight="1" spans="1:3">
      <c r="A8" s="50">
        <v>5</v>
      </c>
      <c r="B8" s="33" t="s">
        <v>85</v>
      </c>
      <c r="C8" s="51">
        <v>27</v>
      </c>
    </row>
    <row r="9" s="20" customFormat="1" ht="26.5" customHeight="1" spans="1:3">
      <c r="A9" s="50">
        <v>6</v>
      </c>
      <c r="B9" s="33" t="s">
        <v>86</v>
      </c>
      <c r="C9" s="51">
        <v>110</v>
      </c>
    </row>
    <row r="10" s="20" customFormat="1" ht="26.5" customHeight="1" spans="1:3">
      <c r="A10" s="50">
        <v>7</v>
      </c>
      <c r="B10" s="33" t="s">
        <v>62</v>
      </c>
      <c r="C10" s="51">
        <v>338</v>
      </c>
    </row>
    <row r="11" s="20" customFormat="1" ht="26.5" customHeight="1" spans="1:3">
      <c r="A11" s="50">
        <v>8</v>
      </c>
      <c r="B11" s="33" t="s">
        <v>63</v>
      </c>
      <c r="C11" s="51">
        <v>186</v>
      </c>
    </row>
    <row r="12" s="20" customFormat="1" ht="26.5" customHeight="1" spans="1:3">
      <c r="A12" s="50">
        <v>9</v>
      </c>
      <c r="B12" s="33" t="s">
        <v>87</v>
      </c>
      <c r="C12" s="51">
        <v>30</v>
      </c>
    </row>
    <row r="13" s="20" customFormat="1" ht="26.5" customHeight="1" spans="1:3">
      <c r="A13" s="50">
        <v>10</v>
      </c>
      <c r="B13" s="33" t="s">
        <v>65</v>
      </c>
      <c r="C13" s="51">
        <v>552</v>
      </c>
    </row>
    <row r="14" s="20" customFormat="1" ht="26.5" customHeight="1" spans="1:3">
      <c r="A14" s="50">
        <v>11</v>
      </c>
      <c r="B14" s="33" t="s">
        <v>66</v>
      </c>
      <c r="C14" s="51">
        <v>116</v>
      </c>
    </row>
    <row r="15" s="20" customFormat="1" ht="26.5" customHeight="1" spans="1:3">
      <c r="A15" s="50">
        <v>12</v>
      </c>
      <c r="B15" s="33" t="s">
        <v>88</v>
      </c>
      <c r="C15" s="51"/>
    </row>
    <row r="16" s="20" customFormat="1" ht="26.5" customHeight="1" spans="1:3">
      <c r="A16" s="50">
        <v>13</v>
      </c>
      <c r="B16" s="33" t="s">
        <v>89</v>
      </c>
      <c r="C16" s="51">
        <v>21</v>
      </c>
    </row>
    <row r="17" s="20" customFormat="1" ht="26.5" customHeight="1" spans="1:3">
      <c r="A17" s="50">
        <v>14</v>
      </c>
      <c r="B17" s="52" t="s">
        <v>90</v>
      </c>
      <c r="C17" s="51"/>
    </row>
    <row r="18" s="20" customFormat="1" ht="26.5" customHeight="1" spans="1:3">
      <c r="A18" s="53" t="s">
        <v>91</v>
      </c>
      <c r="B18" s="54"/>
      <c r="C18" s="51">
        <f>SUM(C4:C17)</f>
        <v>2285</v>
      </c>
    </row>
    <row r="19" s="20" customFormat="1" ht="11.25"/>
    <row r="20" s="20" customFormat="1" ht="11.25"/>
    <row r="21" s="20" customFormat="1" ht="11.25"/>
    <row r="22" s="20" customFormat="1" ht="11.25"/>
    <row r="23" s="20" customFormat="1" ht="11.25"/>
    <row r="24" s="20" customFormat="1" ht="11.25"/>
    <row r="25" s="20" customFormat="1" ht="11.25"/>
    <row r="26" s="20" customFormat="1" ht="11.25"/>
    <row r="27" s="20" customFormat="1" ht="11.25"/>
    <row r="28" s="20" customFormat="1" ht="11.25"/>
    <row r="29" s="20" customFormat="1" ht="11.25"/>
    <row r="30" s="20" customFormat="1" ht="11.25"/>
    <row r="31" s="20" customFormat="1" ht="11.25"/>
    <row r="32" s="20" customFormat="1" ht="11.25"/>
    <row r="33" s="20" customFormat="1" ht="11.25"/>
    <row r="34" s="20" customFormat="1" ht="11.25"/>
    <row r="35" s="20" customFormat="1" ht="11.25"/>
    <row r="36" s="20" customFormat="1" ht="11.25"/>
    <row r="37" s="20" customFormat="1" ht="11.25"/>
    <row r="38" s="20" customFormat="1" ht="11.25"/>
  </sheetData>
  <mergeCells count="2">
    <mergeCell ref="A1:C1"/>
    <mergeCell ref="A18:B18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2"/>
  <sheetViews>
    <sheetView showZeros="0" tabSelected="1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N15" sqref="N15"/>
    </sheetView>
  </sheetViews>
  <sheetFormatPr defaultColWidth="9" defaultRowHeight="14.25"/>
  <cols>
    <col min="1" max="1" width="21.375" style="20" customWidth="1"/>
    <col min="2" max="2" width="11.75" style="12" customWidth="1"/>
    <col min="3" max="3" width="8.25" style="12" customWidth="1"/>
    <col min="4" max="4" width="8" style="12" customWidth="1"/>
    <col min="5" max="5" width="9.375" style="12" customWidth="1"/>
    <col min="6" max="6" width="7.5" style="12" customWidth="1"/>
    <col min="7" max="8" width="8.25" style="12" customWidth="1"/>
    <col min="9" max="9" width="8.5" style="12" customWidth="1"/>
    <col min="10" max="10" width="12.625" style="8"/>
    <col min="11" max="16382" width="9" style="8"/>
    <col min="16383" max="16384" width="9" style="41"/>
  </cols>
  <sheetData>
    <row r="1" s="39" customFormat="1" ht="27" customHeight="1" spans="1:14">
      <c r="A1" s="42" t="s">
        <v>92</v>
      </c>
      <c r="B1" s="22"/>
      <c r="C1" s="22"/>
      <c r="D1" s="22"/>
      <c r="E1" s="22"/>
      <c r="F1" s="22"/>
      <c r="G1" s="22"/>
      <c r="H1" s="22"/>
      <c r="I1" s="22"/>
      <c r="J1" s="42"/>
      <c r="K1" s="42"/>
      <c r="L1" s="42"/>
      <c r="M1" s="42"/>
      <c r="N1" s="42"/>
    </row>
    <row r="2" s="20" customFormat="1" ht="12" customHeight="1" spans="1:9">
      <c r="A2" s="43"/>
      <c r="B2" s="44"/>
      <c r="C2" s="44"/>
      <c r="D2" s="44"/>
      <c r="E2" s="44"/>
      <c r="F2" s="44"/>
      <c r="G2" s="44"/>
      <c r="H2" s="44"/>
      <c r="I2" s="44" t="s">
        <v>1</v>
      </c>
    </row>
    <row r="3" s="40" customFormat="1" ht="16" customHeight="1" spans="1:14">
      <c r="A3" s="27" t="s">
        <v>93</v>
      </c>
      <c r="B3" s="27" t="s">
        <v>5</v>
      </c>
      <c r="C3" s="27" t="s">
        <v>94</v>
      </c>
      <c r="D3" s="27"/>
      <c r="E3" s="27"/>
      <c r="F3" s="27"/>
      <c r="G3" s="28" t="s">
        <v>6</v>
      </c>
      <c r="H3" s="28" t="s">
        <v>95</v>
      </c>
      <c r="I3" s="27" t="s">
        <v>96</v>
      </c>
      <c r="J3" s="20"/>
      <c r="K3" s="20"/>
      <c r="L3" s="20"/>
      <c r="M3" s="20"/>
      <c r="N3" s="20"/>
    </row>
    <row r="4" s="40" customFormat="1" ht="37" customHeight="1" spans="1:14">
      <c r="A4" s="27"/>
      <c r="B4" s="27"/>
      <c r="C4" s="27" t="s">
        <v>97</v>
      </c>
      <c r="D4" s="45" t="s">
        <v>98</v>
      </c>
      <c r="E4" s="45" t="s">
        <v>99</v>
      </c>
      <c r="F4" s="45" t="s">
        <v>100</v>
      </c>
      <c r="G4" s="29"/>
      <c r="H4" s="29"/>
      <c r="I4" s="27"/>
      <c r="J4" s="20"/>
      <c r="K4" s="20"/>
      <c r="L4" s="20"/>
      <c r="M4" s="20"/>
      <c r="N4" s="20"/>
    </row>
    <row r="5" s="40" customFormat="1" ht="23" customHeight="1" spans="1:14">
      <c r="A5" s="27" t="s">
        <v>55</v>
      </c>
      <c r="B5" s="27">
        <v>1</v>
      </c>
      <c r="C5" s="45">
        <v>2</v>
      </c>
      <c r="D5" s="45">
        <v>3</v>
      </c>
      <c r="E5" s="45">
        <v>4</v>
      </c>
      <c r="F5" s="45">
        <v>5</v>
      </c>
      <c r="G5" s="45">
        <v>6</v>
      </c>
      <c r="H5" s="45">
        <v>7</v>
      </c>
      <c r="I5" s="27" t="s">
        <v>101</v>
      </c>
      <c r="J5" s="20"/>
      <c r="K5" s="20"/>
      <c r="L5" s="20"/>
      <c r="M5" s="20"/>
      <c r="N5" s="20"/>
    </row>
    <row r="6" s="20" customFormat="1" ht="23" customHeight="1" spans="1:9">
      <c r="A6" s="31" t="s">
        <v>102</v>
      </c>
      <c r="B6" s="46">
        <f>SUM(B7:B144)</f>
        <v>180746</v>
      </c>
      <c r="C6" s="16">
        <f>D6+E6+F6</f>
        <v>23871.99842903</v>
      </c>
      <c r="D6" s="16">
        <f>SUM(D7:D144)</f>
        <v>8122.99842903</v>
      </c>
      <c r="E6" s="16">
        <f>SUM(E7:E158)</f>
        <v>0</v>
      </c>
      <c r="F6" s="16">
        <f>SUM(F7:F159)</f>
        <v>15749</v>
      </c>
      <c r="G6" s="16">
        <f>B6+C6</f>
        <v>204617.99842903</v>
      </c>
      <c r="H6" s="16">
        <f>SUM(H7:H159)</f>
        <v>102072</v>
      </c>
      <c r="I6" s="16">
        <f>G6+H6</f>
        <v>306689.99842903</v>
      </c>
    </row>
    <row r="7" s="20" customFormat="1" ht="23" customHeight="1" spans="1:9">
      <c r="A7" s="47" t="s">
        <v>103</v>
      </c>
      <c r="B7" s="46">
        <v>636.51</v>
      </c>
      <c r="C7" s="16">
        <f t="shared" ref="C7:C38" si="0">D7+E7+F7</f>
        <v>29.4379384</v>
      </c>
      <c r="D7" s="16">
        <f>'6.经费拨款'!C7</f>
        <v>29.4379384</v>
      </c>
      <c r="E7" s="45"/>
      <c r="F7" s="16"/>
      <c r="G7" s="16">
        <f t="shared" ref="G7:G38" si="1">B7+C7</f>
        <v>665.9479384</v>
      </c>
      <c r="H7" s="16"/>
      <c r="I7" s="16">
        <f t="shared" ref="I7:I38" si="2">G7+H7</f>
        <v>665.9479384</v>
      </c>
    </row>
    <row r="8" s="20" customFormat="1" ht="23" customHeight="1" spans="1:9">
      <c r="A8" s="47" t="s">
        <v>104</v>
      </c>
      <c r="B8" s="46">
        <v>1129.36</v>
      </c>
      <c r="C8" s="16">
        <f t="shared" si="0"/>
        <v>-32.8356</v>
      </c>
      <c r="D8" s="16">
        <f>'6.经费拨款'!C8</f>
        <v>-32.8356</v>
      </c>
      <c r="E8" s="16"/>
      <c r="F8" s="16"/>
      <c r="G8" s="16">
        <f t="shared" si="1"/>
        <v>1096.5244</v>
      </c>
      <c r="H8" s="16"/>
      <c r="I8" s="16">
        <f t="shared" si="2"/>
        <v>1096.5244</v>
      </c>
    </row>
    <row r="9" s="20" customFormat="1" ht="23" customHeight="1" spans="1:9">
      <c r="A9" s="47" t="s">
        <v>105</v>
      </c>
      <c r="B9" s="46">
        <v>1065.6</v>
      </c>
      <c r="C9" s="16">
        <f t="shared" si="0"/>
        <v>31.76</v>
      </c>
      <c r="D9" s="16">
        <f>'6.经费拨款'!C9</f>
        <v>31.76</v>
      </c>
      <c r="E9" s="16"/>
      <c r="F9" s="16"/>
      <c r="G9" s="16">
        <f t="shared" si="1"/>
        <v>1097.36</v>
      </c>
      <c r="H9" s="16"/>
      <c r="I9" s="16">
        <f t="shared" si="2"/>
        <v>1097.36</v>
      </c>
    </row>
    <row r="10" s="20" customFormat="1" ht="23" customHeight="1" spans="1:9">
      <c r="A10" s="47" t="s">
        <v>106</v>
      </c>
      <c r="B10" s="46">
        <v>789.09</v>
      </c>
      <c r="C10" s="16">
        <f t="shared" si="0"/>
        <v>-2.1655696</v>
      </c>
      <c r="D10" s="16">
        <f>'6.经费拨款'!C10</f>
        <v>-2.1655696</v>
      </c>
      <c r="E10" s="16"/>
      <c r="F10" s="16"/>
      <c r="G10" s="16">
        <f t="shared" si="1"/>
        <v>786.9244304</v>
      </c>
      <c r="H10" s="16"/>
      <c r="I10" s="16">
        <f t="shared" si="2"/>
        <v>786.9244304</v>
      </c>
    </row>
    <row r="11" s="20" customFormat="1" ht="23" customHeight="1" spans="1:9">
      <c r="A11" s="47" t="s">
        <v>107</v>
      </c>
      <c r="B11" s="46">
        <v>1445</v>
      </c>
      <c r="C11" s="16">
        <f t="shared" si="0"/>
        <v>80.3502108</v>
      </c>
      <c r="D11" s="16">
        <f>'6.经费拨款'!C11</f>
        <v>80.3502108</v>
      </c>
      <c r="E11" s="16"/>
      <c r="F11" s="16"/>
      <c r="G11" s="16">
        <f t="shared" si="1"/>
        <v>1525.3502108</v>
      </c>
      <c r="H11" s="16"/>
      <c r="I11" s="16">
        <f t="shared" si="2"/>
        <v>1525.3502108</v>
      </c>
    </row>
    <row r="12" s="20" customFormat="1" ht="23" customHeight="1" spans="1:9">
      <c r="A12" s="47" t="s">
        <v>108</v>
      </c>
      <c r="B12" s="46">
        <v>1092.4</v>
      </c>
      <c r="C12" s="16">
        <f t="shared" si="0"/>
        <v>125.6706532</v>
      </c>
      <c r="D12" s="16">
        <f>'6.经费拨款'!C12</f>
        <v>125.6706532</v>
      </c>
      <c r="E12" s="16"/>
      <c r="F12" s="16"/>
      <c r="G12" s="16">
        <f t="shared" si="1"/>
        <v>1218.0706532</v>
      </c>
      <c r="H12" s="16">
        <v>7.48</v>
      </c>
      <c r="I12" s="16">
        <f t="shared" si="2"/>
        <v>1225.5506532</v>
      </c>
    </row>
    <row r="13" s="20" customFormat="1" ht="23" customHeight="1" spans="1:9">
      <c r="A13" s="47" t="s">
        <v>109</v>
      </c>
      <c r="B13" s="46">
        <v>487.84</v>
      </c>
      <c r="C13" s="16">
        <f t="shared" si="0"/>
        <v>143.0114584</v>
      </c>
      <c r="D13" s="16">
        <f>'6.经费拨款'!C13</f>
        <v>43.0114584</v>
      </c>
      <c r="E13" s="16"/>
      <c r="F13" s="16">
        <v>100</v>
      </c>
      <c r="G13" s="16">
        <f t="shared" si="1"/>
        <v>630.8514584</v>
      </c>
      <c r="H13" s="16">
        <v>23.04</v>
      </c>
      <c r="I13" s="16">
        <f t="shared" si="2"/>
        <v>653.8914584</v>
      </c>
    </row>
    <row r="14" s="20" customFormat="1" ht="23" customHeight="1" spans="1:9">
      <c r="A14" s="47" t="s">
        <v>110</v>
      </c>
      <c r="B14" s="46">
        <v>394.74</v>
      </c>
      <c r="C14" s="16">
        <f t="shared" si="0"/>
        <v>22.3428</v>
      </c>
      <c r="D14" s="16">
        <f>'6.经费拨款'!C14</f>
        <v>22.3428</v>
      </c>
      <c r="E14" s="16"/>
      <c r="F14" s="16"/>
      <c r="G14" s="16">
        <f t="shared" si="1"/>
        <v>417.0828</v>
      </c>
      <c r="H14" s="16">
        <v>60.1</v>
      </c>
      <c r="I14" s="16">
        <f t="shared" si="2"/>
        <v>477.1828</v>
      </c>
    </row>
    <row r="15" s="20" customFormat="1" ht="23" customHeight="1" spans="1:9">
      <c r="A15" s="47" t="s">
        <v>111</v>
      </c>
      <c r="B15" s="46">
        <v>249.93</v>
      </c>
      <c r="C15" s="16">
        <f t="shared" si="0"/>
        <v>-19.2038</v>
      </c>
      <c r="D15" s="16">
        <f>'6.经费拨款'!C15</f>
        <v>-19.2038</v>
      </c>
      <c r="E15" s="16"/>
      <c r="F15" s="16"/>
      <c r="G15" s="16">
        <f t="shared" si="1"/>
        <v>230.7262</v>
      </c>
      <c r="H15" s="16">
        <v>33.6</v>
      </c>
      <c r="I15" s="16">
        <f t="shared" si="2"/>
        <v>264.3262</v>
      </c>
    </row>
    <row r="16" s="20" customFormat="1" ht="23" customHeight="1" spans="1:9">
      <c r="A16" s="47" t="s">
        <v>112</v>
      </c>
      <c r="B16" s="46">
        <v>680.17</v>
      </c>
      <c r="C16" s="16">
        <f t="shared" si="0"/>
        <v>64.441077</v>
      </c>
      <c r="D16" s="16">
        <f>'6.经费拨款'!C16</f>
        <v>64.441077</v>
      </c>
      <c r="E16" s="16"/>
      <c r="F16" s="16"/>
      <c r="G16" s="16">
        <f t="shared" si="1"/>
        <v>744.611077</v>
      </c>
      <c r="H16" s="16">
        <v>90</v>
      </c>
      <c r="I16" s="16">
        <f t="shared" si="2"/>
        <v>834.611077</v>
      </c>
    </row>
    <row r="17" s="20" customFormat="1" ht="23" customHeight="1" spans="1:9">
      <c r="A17" s="47" t="s">
        <v>113</v>
      </c>
      <c r="B17" s="46">
        <v>1160.26</v>
      </c>
      <c r="C17" s="16">
        <f t="shared" si="0"/>
        <v>66.0161892</v>
      </c>
      <c r="D17" s="16">
        <f>'6.经费拨款'!C17</f>
        <v>66.0161892</v>
      </c>
      <c r="E17" s="16"/>
      <c r="F17" s="16"/>
      <c r="G17" s="16">
        <f t="shared" si="1"/>
        <v>1226.2761892</v>
      </c>
      <c r="H17" s="16">
        <v>5</v>
      </c>
      <c r="I17" s="16">
        <f t="shared" si="2"/>
        <v>1231.2761892</v>
      </c>
    </row>
    <row r="18" s="20" customFormat="1" ht="23" customHeight="1" spans="1:9">
      <c r="A18" s="47" t="s">
        <v>114</v>
      </c>
      <c r="B18" s="46">
        <v>434.1</v>
      </c>
      <c r="C18" s="16">
        <f t="shared" si="0"/>
        <v>43.04926</v>
      </c>
      <c r="D18" s="16">
        <f>'6.经费拨款'!C18</f>
        <v>43.04926</v>
      </c>
      <c r="E18" s="16"/>
      <c r="F18" s="16"/>
      <c r="G18" s="16">
        <f t="shared" si="1"/>
        <v>477.14926</v>
      </c>
      <c r="H18" s="16"/>
      <c r="I18" s="16">
        <f t="shared" si="2"/>
        <v>477.14926</v>
      </c>
    </row>
    <row r="19" s="20" customFormat="1" ht="23" customHeight="1" spans="1:9">
      <c r="A19" s="47" t="s">
        <v>115</v>
      </c>
      <c r="B19" s="46">
        <v>232.93</v>
      </c>
      <c r="C19" s="16">
        <f t="shared" si="0"/>
        <v>52.6379592</v>
      </c>
      <c r="D19" s="16">
        <f>'6.经费拨款'!C19</f>
        <v>52.6379592</v>
      </c>
      <c r="E19" s="16"/>
      <c r="F19" s="16"/>
      <c r="G19" s="16">
        <f t="shared" si="1"/>
        <v>285.5679592</v>
      </c>
      <c r="H19" s="16">
        <v>13</v>
      </c>
      <c r="I19" s="16">
        <f t="shared" si="2"/>
        <v>298.5679592</v>
      </c>
    </row>
    <row r="20" s="20" customFormat="1" ht="23" customHeight="1" spans="1:9">
      <c r="A20" s="47" t="s">
        <v>116</v>
      </c>
      <c r="B20" s="46">
        <v>203.11</v>
      </c>
      <c r="C20" s="16">
        <f t="shared" si="0"/>
        <v>5.84</v>
      </c>
      <c r="D20" s="16">
        <f>'6.经费拨款'!C20</f>
        <v>5.84</v>
      </c>
      <c r="E20" s="16"/>
      <c r="F20" s="16"/>
      <c r="G20" s="16">
        <f t="shared" si="1"/>
        <v>208.95</v>
      </c>
      <c r="H20" s="16"/>
      <c r="I20" s="16">
        <f t="shared" si="2"/>
        <v>208.95</v>
      </c>
    </row>
    <row r="21" s="20" customFormat="1" ht="23" customHeight="1" spans="1:9">
      <c r="A21" s="47" t="s">
        <v>117</v>
      </c>
      <c r="B21" s="46">
        <v>531.85</v>
      </c>
      <c r="C21" s="16">
        <f t="shared" si="0"/>
        <v>15.09548</v>
      </c>
      <c r="D21" s="16">
        <f>'6.经费拨款'!C21</f>
        <v>15.09548</v>
      </c>
      <c r="E21" s="16"/>
      <c r="F21" s="16"/>
      <c r="G21" s="16">
        <f t="shared" si="1"/>
        <v>546.94548</v>
      </c>
      <c r="H21" s="16">
        <v>53.82</v>
      </c>
      <c r="I21" s="16">
        <f t="shared" si="2"/>
        <v>600.76548</v>
      </c>
    </row>
    <row r="22" s="20" customFormat="1" ht="23" customHeight="1" spans="1:9">
      <c r="A22" s="47" t="s">
        <v>118</v>
      </c>
      <c r="B22" s="46">
        <v>409.99</v>
      </c>
      <c r="C22" s="16">
        <f t="shared" si="0"/>
        <v>5.0938</v>
      </c>
      <c r="D22" s="16">
        <f>'6.经费拨款'!C22</f>
        <v>5.0938</v>
      </c>
      <c r="E22" s="16"/>
      <c r="F22" s="16"/>
      <c r="G22" s="16">
        <f t="shared" si="1"/>
        <v>415.0838</v>
      </c>
      <c r="H22" s="16">
        <v>16.04</v>
      </c>
      <c r="I22" s="16">
        <f t="shared" si="2"/>
        <v>431.1238</v>
      </c>
    </row>
    <row r="23" s="20" customFormat="1" ht="23" customHeight="1" spans="1:9">
      <c r="A23" s="47" t="s">
        <v>119</v>
      </c>
      <c r="B23" s="46">
        <v>118.66</v>
      </c>
      <c r="C23" s="16">
        <f t="shared" si="0"/>
        <v>8.5064</v>
      </c>
      <c r="D23" s="16">
        <f>'6.经费拨款'!C23</f>
        <v>8.5064</v>
      </c>
      <c r="E23" s="16"/>
      <c r="F23" s="16"/>
      <c r="G23" s="16">
        <f t="shared" si="1"/>
        <v>127.1664</v>
      </c>
      <c r="H23" s="16"/>
      <c r="I23" s="16">
        <f t="shared" si="2"/>
        <v>127.1664</v>
      </c>
    </row>
    <row r="24" s="20" customFormat="1" ht="23" customHeight="1" spans="1:9">
      <c r="A24" s="47" t="s">
        <v>120</v>
      </c>
      <c r="B24" s="46">
        <v>141.72</v>
      </c>
      <c r="C24" s="16">
        <f t="shared" si="0"/>
        <v>12.19262</v>
      </c>
      <c r="D24" s="16">
        <f>'6.经费拨款'!C24</f>
        <v>12.19262</v>
      </c>
      <c r="E24" s="16"/>
      <c r="F24" s="16"/>
      <c r="G24" s="16">
        <f t="shared" si="1"/>
        <v>153.91262</v>
      </c>
      <c r="H24" s="16"/>
      <c r="I24" s="16">
        <f t="shared" si="2"/>
        <v>153.91262</v>
      </c>
    </row>
    <row r="25" s="20" customFormat="1" ht="23" customHeight="1" spans="1:9">
      <c r="A25" s="47" t="s">
        <v>121</v>
      </c>
      <c r="B25" s="46">
        <v>113.63</v>
      </c>
      <c r="C25" s="16">
        <f t="shared" si="0"/>
        <v>1.8795</v>
      </c>
      <c r="D25" s="16">
        <f>'6.经费拨款'!C25</f>
        <v>1.8795</v>
      </c>
      <c r="E25" s="16"/>
      <c r="F25" s="16"/>
      <c r="G25" s="16">
        <f t="shared" si="1"/>
        <v>115.5095</v>
      </c>
      <c r="H25" s="16"/>
      <c r="I25" s="16">
        <f t="shared" si="2"/>
        <v>115.5095</v>
      </c>
    </row>
    <row r="26" s="20" customFormat="1" ht="23" customHeight="1" spans="1:9">
      <c r="A26" s="47" t="s">
        <v>122</v>
      </c>
      <c r="B26" s="46">
        <v>89.83</v>
      </c>
      <c r="C26" s="16">
        <f t="shared" si="0"/>
        <v>4.7823</v>
      </c>
      <c r="D26" s="16">
        <f>'6.经费拨款'!C26</f>
        <v>4.7823</v>
      </c>
      <c r="E26" s="16"/>
      <c r="F26" s="16"/>
      <c r="G26" s="16">
        <f t="shared" si="1"/>
        <v>94.6123</v>
      </c>
      <c r="H26" s="16"/>
      <c r="I26" s="16">
        <f t="shared" si="2"/>
        <v>94.6123</v>
      </c>
    </row>
    <row r="27" s="20" customFormat="1" ht="23" customHeight="1" spans="1:9">
      <c r="A27" s="47" t="s">
        <v>123</v>
      </c>
      <c r="B27" s="46">
        <v>97.48</v>
      </c>
      <c r="C27" s="16">
        <f t="shared" si="0"/>
        <v>-0.8238</v>
      </c>
      <c r="D27" s="16">
        <f>'6.经费拨款'!C27</f>
        <v>-0.8238</v>
      </c>
      <c r="E27" s="16"/>
      <c r="F27" s="16"/>
      <c r="G27" s="16">
        <f t="shared" si="1"/>
        <v>96.6562</v>
      </c>
      <c r="H27" s="16">
        <v>2.76</v>
      </c>
      <c r="I27" s="16">
        <f t="shared" si="2"/>
        <v>99.4162</v>
      </c>
    </row>
    <row r="28" s="20" customFormat="1" ht="23" customHeight="1" spans="1:9">
      <c r="A28" s="47" t="s">
        <v>124</v>
      </c>
      <c r="B28" s="46">
        <v>58.61</v>
      </c>
      <c r="C28" s="16">
        <f t="shared" si="0"/>
        <v>3.105</v>
      </c>
      <c r="D28" s="16">
        <f>'6.经费拨款'!C28</f>
        <v>3.105</v>
      </c>
      <c r="E28" s="16"/>
      <c r="F28" s="16"/>
      <c r="G28" s="16">
        <f t="shared" si="1"/>
        <v>61.715</v>
      </c>
      <c r="H28" s="16">
        <v>2.76</v>
      </c>
      <c r="I28" s="16">
        <f t="shared" si="2"/>
        <v>64.475</v>
      </c>
    </row>
    <row r="29" s="20" customFormat="1" ht="23" customHeight="1" spans="1:9">
      <c r="A29" s="47" t="s">
        <v>125</v>
      </c>
      <c r="B29" s="46">
        <v>236.96</v>
      </c>
      <c r="C29" s="16">
        <f t="shared" si="0"/>
        <v>18.38</v>
      </c>
      <c r="D29" s="16">
        <f>'6.经费拨款'!C29</f>
        <v>18.38</v>
      </c>
      <c r="E29" s="16"/>
      <c r="F29" s="16"/>
      <c r="G29" s="16">
        <f t="shared" si="1"/>
        <v>255.34</v>
      </c>
      <c r="H29" s="16">
        <v>210</v>
      </c>
      <c r="I29" s="16">
        <f t="shared" si="2"/>
        <v>465.34</v>
      </c>
    </row>
    <row r="30" s="20" customFormat="1" ht="23" customHeight="1" spans="1:9">
      <c r="A30" s="47" t="s">
        <v>126</v>
      </c>
      <c r="B30" s="46">
        <v>138.21</v>
      </c>
      <c r="C30" s="16">
        <f t="shared" si="0"/>
        <v>-20.4019</v>
      </c>
      <c r="D30" s="16">
        <f>'6.经费拨款'!C30</f>
        <v>-20.4019</v>
      </c>
      <c r="E30" s="16"/>
      <c r="F30" s="16"/>
      <c r="G30" s="16">
        <f t="shared" si="1"/>
        <v>117.8081</v>
      </c>
      <c r="H30" s="16"/>
      <c r="I30" s="16">
        <f t="shared" si="2"/>
        <v>117.8081</v>
      </c>
    </row>
    <row r="31" s="20" customFormat="1" ht="23" customHeight="1" spans="1:9">
      <c r="A31" s="47" t="s">
        <v>127</v>
      </c>
      <c r="B31" s="46">
        <v>534.91</v>
      </c>
      <c r="C31" s="16">
        <f t="shared" si="0"/>
        <v>165.7159689</v>
      </c>
      <c r="D31" s="16">
        <f>'6.经费拨款'!C31</f>
        <v>85.7159689</v>
      </c>
      <c r="E31" s="16">
        <v>80</v>
      </c>
      <c r="F31" s="16"/>
      <c r="G31" s="16">
        <f t="shared" si="1"/>
        <v>700.6259689</v>
      </c>
      <c r="H31" s="16">
        <v>429</v>
      </c>
      <c r="I31" s="16">
        <f t="shared" si="2"/>
        <v>1129.6259689</v>
      </c>
    </row>
    <row r="32" s="20" customFormat="1" ht="23" customHeight="1" spans="1:9">
      <c r="A32" s="47" t="s">
        <v>128</v>
      </c>
      <c r="B32" s="46">
        <v>129.13</v>
      </c>
      <c r="C32" s="16">
        <f t="shared" si="0"/>
        <v>5.439216</v>
      </c>
      <c r="D32" s="16">
        <f>'6.经费拨款'!C32</f>
        <v>5.439216</v>
      </c>
      <c r="E32" s="16"/>
      <c r="F32" s="16"/>
      <c r="G32" s="16">
        <f t="shared" si="1"/>
        <v>134.569216</v>
      </c>
      <c r="H32" s="16"/>
      <c r="I32" s="16">
        <f t="shared" si="2"/>
        <v>134.569216</v>
      </c>
    </row>
    <row r="33" s="20" customFormat="1" ht="23" customHeight="1" spans="1:9">
      <c r="A33" s="47" t="s">
        <v>129</v>
      </c>
      <c r="B33" s="46">
        <v>72.34</v>
      </c>
      <c r="C33" s="16">
        <f t="shared" si="0"/>
        <v>-0.465358</v>
      </c>
      <c r="D33" s="16">
        <f>'6.经费拨款'!C33</f>
        <v>-0.465358</v>
      </c>
      <c r="E33" s="16"/>
      <c r="F33" s="16"/>
      <c r="G33" s="16">
        <f t="shared" si="1"/>
        <v>71.874642</v>
      </c>
      <c r="H33" s="16">
        <v>112.76</v>
      </c>
      <c r="I33" s="16">
        <f t="shared" si="2"/>
        <v>184.634642</v>
      </c>
    </row>
    <row r="34" s="20" customFormat="1" ht="23" customHeight="1" spans="1:9">
      <c r="A34" s="47" t="s">
        <v>130</v>
      </c>
      <c r="B34" s="46">
        <v>253.89</v>
      </c>
      <c r="C34" s="16">
        <f t="shared" si="0"/>
        <v>0.86268</v>
      </c>
      <c r="D34" s="16">
        <f>'6.经费拨款'!C34</f>
        <v>0.86268</v>
      </c>
      <c r="E34" s="16"/>
      <c r="F34" s="16"/>
      <c r="G34" s="16">
        <f t="shared" si="1"/>
        <v>254.75268</v>
      </c>
      <c r="H34" s="16"/>
      <c r="I34" s="16">
        <f t="shared" si="2"/>
        <v>254.75268</v>
      </c>
    </row>
    <row r="35" s="20" customFormat="1" ht="23" customHeight="1" spans="1:9">
      <c r="A35" s="47" t="s">
        <v>131</v>
      </c>
      <c r="B35" s="46">
        <v>4867.64</v>
      </c>
      <c r="C35" s="16">
        <f t="shared" si="0"/>
        <v>4472.1</v>
      </c>
      <c r="D35" s="16">
        <f>'6.经费拨款'!C35</f>
        <v>1472.1</v>
      </c>
      <c r="E35" s="16"/>
      <c r="F35" s="16">
        <v>3000</v>
      </c>
      <c r="G35" s="16">
        <f t="shared" si="1"/>
        <v>9339.74</v>
      </c>
      <c r="H35" s="16">
        <v>6294.97</v>
      </c>
      <c r="I35" s="16">
        <f t="shared" si="2"/>
        <v>15634.71</v>
      </c>
    </row>
    <row r="36" s="8" customFormat="1" ht="23" customHeight="1" spans="1:9">
      <c r="A36" s="47" t="s">
        <v>132</v>
      </c>
      <c r="B36" s="46">
        <v>1226.15</v>
      </c>
      <c r="C36" s="16">
        <f t="shared" si="0"/>
        <v>0</v>
      </c>
      <c r="D36" s="16">
        <f>'6.经费拨款'!C36</f>
        <v>0</v>
      </c>
      <c r="E36" s="16"/>
      <c r="F36" s="16"/>
      <c r="G36" s="16">
        <f t="shared" si="1"/>
        <v>1226.15</v>
      </c>
      <c r="H36" s="16"/>
      <c r="I36" s="16">
        <f t="shared" si="2"/>
        <v>1226.15</v>
      </c>
    </row>
    <row r="37" s="8" customFormat="1" ht="23" customHeight="1" spans="1:9">
      <c r="A37" s="47" t="s">
        <v>133</v>
      </c>
      <c r="B37" s="46">
        <v>93.47</v>
      </c>
      <c r="C37" s="16">
        <f t="shared" si="0"/>
        <v>0</v>
      </c>
      <c r="D37" s="16">
        <f>'6.经费拨款'!C37</f>
        <v>0</v>
      </c>
      <c r="E37" s="16"/>
      <c r="F37" s="16"/>
      <c r="G37" s="16">
        <f t="shared" si="1"/>
        <v>93.47</v>
      </c>
      <c r="H37" s="16"/>
      <c r="I37" s="16">
        <f t="shared" si="2"/>
        <v>93.47</v>
      </c>
    </row>
    <row r="38" s="8" customFormat="1" ht="23" customHeight="1" spans="1:9">
      <c r="A38" s="47" t="s">
        <v>134</v>
      </c>
      <c r="B38" s="46">
        <v>947.15</v>
      </c>
      <c r="C38" s="16">
        <f t="shared" si="0"/>
        <v>0</v>
      </c>
      <c r="D38" s="16">
        <f>'6.经费拨款'!C38</f>
        <v>0</v>
      </c>
      <c r="E38" s="16"/>
      <c r="F38" s="16"/>
      <c r="G38" s="16">
        <f t="shared" si="1"/>
        <v>947.15</v>
      </c>
      <c r="H38" s="16"/>
      <c r="I38" s="16">
        <f t="shared" si="2"/>
        <v>947.15</v>
      </c>
    </row>
    <row r="39" s="8" customFormat="1" ht="23" customHeight="1" spans="1:9">
      <c r="A39" s="47" t="s">
        <v>135</v>
      </c>
      <c r="B39" s="46">
        <v>889.68</v>
      </c>
      <c r="C39" s="16">
        <f t="shared" ref="C39:C70" si="3">D39+E39+F39</f>
        <v>0</v>
      </c>
      <c r="D39" s="16">
        <f>'6.经费拨款'!C39</f>
        <v>0</v>
      </c>
      <c r="E39" s="16"/>
      <c r="F39" s="16"/>
      <c r="G39" s="16">
        <f t="shared" ref="G39:G70" si="4">B39+C39</f>
        <v>889.68</v>
      </c>
      <c r="H39" s="16"/>
      <c r="I39" s="16">
        <f t="shared" ref="I39:I70" si="5">G39+H39</f>
        <v>889.68</v>
      </c>
    </row>
    <row r="40" s="8" customFormat="1" ht="23" customHeight="1" spans="1:9">
      <c r="A40" s="47" t="s">
        <v>136</v>
      </c>
      <c r="B40" s="46">
        <v>996.5</v>
      </c>
      <c r="C40" s="16">
        <f t="shared" si="3"/>
        <v>0</v>
      </c>
      <c r="D40" s="16">
        <f>'6.经费拨款'!C40</f>
        <v>0</v>
      </c>
      <c r="E40" s="16"/>
      <c r="F40" s="16"/>
      <c r="G40" s="16">
        <f t="shared" si="4"/>
        <v>996.5</v>
      </c>
      <c r="H40" s="16"/>
      <c r="I40" s="16">
        <f t="shared" si="5"/>
        <v>996.5</v>
      </c>
    </row>
    <row r="41" s="8" customFormat="1" ht="23" customHeight="1" spans="1:9">
      <c r="A41" s="47" t="s">
        <v>137</v>
      </c>
      <c r="B41" s="46">
        <v>1531.1</v>
      </c>
      <c r="C41" s="16">
        <f t="shared" si="3"/>
        <v>0</v>
      </c>
      <c r="D41" s="16">
        <f>'6.经费拨款'!C41</f>
        <v>0</v>
      </c>
      <c r="E41" s="16"/>
      <c r="F41" s="16"/>
      <c r="G41" s="16">
        <f t="shared" si="4"/>
        <v>1531.1</v>
      </c>
      <c r="H41" s="16"/>
      <c r="I41" s="16">
        <f t="shared" si="5"/>
        <v>1531.1</v>
      </c>
    </row>
    <row r="42" s="8" customFormat="1" ht="23" customHeight="1" spans="1:9">
      <c r="A42" s="47" t="s">
        <v>138</v>
      </c>
      <c r="B42" s="46">
        <v>444.98</v>
      </c>
      <c r="C42" s="16">
        <f t="shared" si="3"/>
        <v>0</v>
      </c>
      <c r="D42" s="16">
        <f>'6.经费拨款'!C42</f>
        <v>0</v>
      </c>
      <c r="E42" s="16"/>
      <c r="F42" s="16"/>
      <c r="G42" s="16">
        <f t="shared" si="4"/>
        <v>444.98</v>
      </c>
      <c r="H42" s="16"/>
      <c r="I42" s="16">
        <f t="shared" si="5"/>
        <v>444.98</v>
      </c>
    </row>
    <row r="43" s="8" customFormat="1" ht="23" customHeight="1" spans="1:9">
      <c r="A43" s="47" t="s">
        <v>139</v>
      </c>
      <c r="B43" s="46">
        <v>2780.42</v>
      </c>
      <c r="C43" s="16">
        <f t="shared" si="3"/>
        <v>0</v>
      </c>
      <c r="D43" s="16">
        <f>'6.经费拨款'!C43</f>
        <v>0</v>
      </c>
      <c r="E43" s="16"/>
      <c r="F43" s="16"/>
      <c r="G43" s="16">
        <f t="shared" si="4"/>
        <v>2780.42</v>
      </c>
      <c r="H43" s="16"/>
      <c r="I43" s="16">
        <f t="shared" si="5"/>
        <v>2780.42</v>
      </c>
    </row>
    <row r="44" s="8" customFormat="1" ht="23" customHeight="1" spans="1:9">
      <c r="A44" s="47" t="s">
        <v>140</v>
      </c>
      <c r="B44" s="46">
        <v>1025.16</v>
      </c>
      <c r="C44" s="16">
        <f t="shared" si="3"/>
        <v>0</v>
      </c>
      <c r="D44" s="16">
        <f>'6.经费拨款'!C44</f>
        <v>0</v>
      </c>
      <c r="E44" s="16"/>
      <c r="F44" s="16"/>
      <c r="G44" s="16">
        <f t="shared" si="4"/>
        <v>1025.16</v>
      </c>
      <c r="H44" s="16"/>
      <c r="I44" s="16">
        <f t="shared" si="5"/>
        <v>1025.16</v>
      </c>
    </row>
    <row r="45" s="8" customFormat="1" ht="23" customHeight="1" spans="1:9">
      <c r="A45" s="47" t="s">
        <v>141</v>
      </c>
      <c r="B45" s="46">
        <v>1082.54</v>
      </c>
      <c r="C45" s="16">
        <f t="shared" si="3"/>
        <v>0</v>
      </c>
      <c r="D45" s="16">
        <f>'6.经费拨款'!C45</f>
        <v>0</v>
      </c>
      <c r="E45" s="16"/>
      <c r="F45" s="16"/>
      <c r="G45" s="16">
        <f t="shared" si="4"/>
        <v>1082.54</v>
      </c>
      <c r="H45" s="16"/>
      <c r="I45" s="16">
        <f t="shared" si="5"/>
        <v>1082.54</v>
      </c>
    </row>
    <row r="46" s="8" customFormat="1" ht="23" customHeight="1" spans="1:9">
      <c r="A46" s="47" t="s">
        <v>142</v>
      </c>
      <c r="B46" s="46">
        <v>1873.9</v>
      </c>
      <c r="C46" s="16">
        <f t="shared" si="3"/>
        <v>0</v>
      </c>
      <c r="D46" s="16">
        <f>'6.经费拨款'!C46</f>
        <v>0</v>
      </c>
      <c r="E46" s="16"/>
      <c r="F46" s="16"/>
      <c r="G46" s="16">
        <f t="shared" si="4"/>
        <v>1873.9</v>
      </c>
      <c r="H46" s="16"/>
      <c r="I46" s="16">
        <f t="shared" si="5"/>
        <v>1873.9</v>
      </c>
    </row>
    <row r="47" s="8" customFormat="1" ht="23" customHeight="1" spans="1:9">
      <c r="A47" s="47" t="s">
        <v>143</v>
      </c>
      <c r="B47" s="46">
        <v>1433.17</v>
      </c>
      <c r="C47" s="16">
        <f t="shared" si="3"/>
        <v>0</v>
      </c>
      <c r="D47" s="16">
        <f>'6.经费拨款'!C47</f>
        <v>0</v>
      </c>
      <c r="E47" s="16"/>
      <c r="F47" s="16"/>
      <c r="G47" s="16">
        <f t="shared" si="4"/>
        <v>1433.17</v>
      </c>
      <c r="H47" s="16"/>
      <c r="I47" s="16">
        <f t="shared" si="5"/>
        <v>1433.17</v>
      </c>
    </row>
    <row r="48" s="8" customFormat="1" ht="23" customHeight="1" spans="1:9">
      <c r="A48" s="47" t="s">
        <v>144</v>
      </c>
      <c r="B48" s="46">
        <v>967.02</v>
      </c>
      <c r="C48" s="16">
        <f t="shared" si="3"/>
        <v>0</v>
      </c>
      <c r="D48" s="16">
        <f>'6.经费拨款'!C48</f>
        <v>0</v>
      </c>
      <c r="E48" s="16"/>
      <c r="F48" s="16"/>
      <c r="G48" s="16">
        <f t="shared" si="4"/>
        <v>967.02</v>
      </c>
      <c r="H48" s="16"/>
      <c r="I48" s="16">
        <f t="shared" si="5"/>
        <v>967.02</v>
      </c>
    </row>
    <row r="49" s="8" customFormat="1" ht="23" customHeight="1" spans="1:9">
      <c r="A49" s="47" t="s">
        <v>145</v>
      </c>
      <c r="B49" s="46">
        <v>1122.43</v>
      </c>
      <c r="C49" s="16">
        <f t="shared" si="3"/>
        <v>0</v>
      </c>
      <c r="D49" s="16">
        <f>'6.经费拨款'!C49</f>
        <v>0</v>
      </c>
      <c r="E49" s="16"/>
      <c r="F49" s="16"/>
      <c r="G49" s="16">
        <f t="shared" si="4"/>
        <v>1122.43</v>
      </c>
      <c r="H49" s="16"/>
      <c r="I49" s="16">
        <f t="shared" si="5"/>
        <v>1122.43</v>
      </c>
    </row>
    <row r="50" s="8" customFormat="1" ht="23" customHeight="1" spans="1:9">
      <c r="A50" s="47" t="s">
        <v>146</v>
      </c>
      <c r="B50" s="46">
        <v>964.09</v>
      </c>
      <c r="C50" s="16">
        <f t="shared" si="3"/>
        <v>0</v>
      </c>
      <c r="D50" s="16">
        <f>'6.经费拨款'!C50</f>
        <v>0</v>
      </c>
      <c r="E50" s="16"/>
      <c r="F50" s="16"/>
      <c r="G50" s="16">
        <f t="shared" si="4"/>
        <v>964.09</v>
      </c>
      <c r="H50" s="16"/>
      <c r="I50" s="16">
        <f t="shared" si="5"/>
        <v>964.09</v>
      </c>
    </row>
    <row r="51" s="8" customFormat="1" ht="23" customHeight="1" spans="1:9">
      <c r="A51" s="47" t="s">
        <v>147</v>
      </c>
      <c r="B51" s="46">
        <v>1859.14</v>
      </c>
      <c r="C51" s="16">
        <f t="shared" si="3"/>
        <v>0</v>
      </c>
      <c r="D51" s="16">
        <f>'6.经费拨款'!C51</f>
        <v>0</v>
      </c>
      <c r="E51" s="16"/>
      <c r="F51" s="16"/>
      <c r="G51" s="16">
        <f t="shared" si="4"/>
        <v>1859.14</v>
      </c>
      <c r="H51" s="16"/>
      <c r="I51" s="16">
        <f t="shared" si="5"/>
        <v>1859.14</v>
      </c>
    </row>
    <row r="52" s="8" customFormat="1" ht="23" customHeight="1" spans="1:9">
      <c r="A52" s="47" t="s">
        <v>148</v>
      </c>
      <c r="B52" s="46">
        <v>2249.06</v>
      </c>
      <c r="C52" s="16">
        <f t="shared" si="3"/>
        <v>0</v>
      </c>
      <c r="D52" s="16">
        <f>'6.经费拨款'!C52</f>
        <v>0</v>
      </c>
      <c r="E52" s="16"/>
      <c r="F52" s="16"/>
      <c r="G52" s="16">
        <f t="shared" si="4"/>
        <v>2249.06</v>
      </c>
      <c r="H52" s="16"/>
      <c r="I52" s="16">
        <f t="shared" si="5"/>
        <v>2249.06</v>
      </c>
    </row>
    <row r="53" s="8" customFormat="1" ht="23" customHeight="1" spans="1:9">
      <c r="A53" s="47" t="s">
        <v>149</v>
      </c>
      <c r="B53" s="46">
        <v>1249.76</v>
      </c>
      <c r="C53" s="16">
        <f t="shared" si="3"/>
        <v>0</v>
      </c>
      <c r="D53" s="16">
        <f>'6.经费拨款'!C53</f>
        <v>0</v>
      </c>
      <c r="E53" s="16"/>
      <c r="F53" s="16"/>
      <c r="G53" s="16">
        <f t="shared" si="4"/>
        <v>1249.76</v>
      </c>
      <c r="H53" s="16"/>
      <c r="I53" s="16">
        <f t="shared" si="5"/>
        <v>1249.76</v>
      </c>
    </row>
    <row r="54" s="8" customFormat="1" ht="23" customHeight="1" spans="1:9">
      <c r="A54" s="47" t="s">
        <v>150</v>
      </c>
      <c r="B54" s="46">
        <v>2118.1</v>
      </c>
      <c r="C54" s="16">
        <f t="shared" si="3"/>
        <v>0</v>
      </c>
      <c r="D54" s="16">
        <f>'6.经费拨款'!C54</f>
        <v>0</v>
      </c>
      <c r="E54" s="16"/>
      <c r="F54" s="16"/>
      <c r="G54" s="16">
        <f t="shared" si="4"/>
        <v>2118.1</v>
      </c>
      <c r="H54" s="16"/>
      <c r="I54" s="16">
        <f t="shared" si="5"/>
        <v>2118.1</v>
      </c>
    </row>
    <row r="55" s="8" customFormat="1" ht="23" customHeight="1" spans="1:9">
      <c r="A55" s="47" t="s">
        <v>151</v>
      </c>
      <c r="B55" s="46">
        <v>1094.46</v>
      </c>
      <c r="C55" s="16">
        <f t="shared" si="3"/>
        <v>0</v>
      </c>
      <c r="D55" s="16">
        <f>'6.经费拨款'!C55</f>
        <v>0</v>
      </c>
      <c r="E55" s="16"/>
      <c r="F55" s="16"/>
      <c r="G55" s="16">
        <f t="shared" si="4"/>
        <v>1094.46</v>
      </c>
      <c r="H55" s="16"/>
      <c r="I55" s="16">
        <f t="shared" si="5"/>
        <v>1094.46</v>
      </c>
    </row>
    <row r="56" s="8" customFormat="1" ht="23" customHeight="1" spans="1:9">
      <c r="A56" s="47" t="s">
        <v>152</v>
      </c>
      <c r="B56" s="46">
        <v>956.87</v>
      </c>
      <c r="C56" s="16">
        <f t="shared" si="3"/>
        <v>0</v>
      </c>
      <c r="D56" s="16">
        <f>'6.经费拨款'!C56</f>
        <v>0</v>
      </c>
      <c r="E56" s="16"/>
      <c r="F56" s="16"/>
      <c r="G56" s="16">
        <f t="shared" si="4"/>
        <v>956.87</v>
      </c>
      <c r="H56" s="16"/>
      <c r="I56" s="16">
        <f t="shared" si="5"/>
        <v>956.87</v>
      </c>
    </row>
    <row r="57" s="8" customFormat="1" ht="23" customHeight="1" spans="1:9">
      <c r="A57" s="47" t="s">
        <v>153</v>
      </c>
      <c r="B57" s="46">
        <v>225.85</v>
      </c>
      <c r="C57" s="16">
        <f t="shared" si="3"/>
        <v>0</v>
      </c>
      <c r="D57" s="16">
        <f>'6.经费拨款'!C57</f>
        <v>0</v>
      </c>
      <c r="E57" s="16"/>
      <c r="F57" s="16"/>
      <c r="G57" s="16">
        <f t="shared" si="4"/>
        <v>225.85</v>
      </c>
      <c r="H57" s="16"/>
      <c r="I57" s="16">
        <f t="shared" si="5"/>
        <v>225.85</v>
      </c>
    </row>
    <row r="58" s="8" customFormat="1" ht="23" customHeight="1" spans="1:9">
      <c r="A58" s="47" t="s">
        <v>154</v>
      </c>
      <c r="B58" s="46">
        <v>159.29</v>
      </c>
      <c r="C58" s="16">
        <f t="shared" si="3"/>
        <v>0</v>
      </c>
      <c r="D58" s="16">
        <f>'6.经费拨款'!C58</f>
        <v>0</v>
      </c>
      <c r="E58" s="16"/>
      <c r="F58" s="16"/>
      <c r="G58" s="16">
        <f t="shared" si="4"/>
        <v>159.29</v>
      </c>
      <c r="H58" s="16"/>
      <c r="I58" s="16">
        <f t="shared" si="5"/>
        <v>159.29</v>
      </c>
    </row>
    <row r="59" s="8" customFormat="1" ht="23" customHeight="1" spans="1:9">
      <c r="A59" s="47" t="s">
        <v>155</v>
      </c>
      <c r="B59" s="46">
        <v>1134.47</v>
      </c>
      <c r="C59" s="16">
        <f t="shared" si="3"/>
        <v>0</v>
      </c>
      <c r="D59" s="16">
        <f>'6.经费拨款'!C59</f>
        <v>0</v>
      </c>
      <c r="E59" s="16"/>
      <c r="F59" s="16"/>
      <c r="G59" s="16">
        <f t="shared" si="4"/>
        <v>1134.47</v>
      </c>
      <c r="H59" s="16"/>
      <c r="I59" s="16">
        <f t="shared" si="5"/>
        <v>1134.47</v>
      </c>
    </row>
    <row r="60" s="8" customFormat="1" ht="23" customHeight="1" spans="1:9">
      <c r="A60" s="47" t="s">
        <v>156</v>
      </c>
      <c r="B60" s="46">
        <v>179.47</v>
      </c>
      <c r="C60" s="16">
        <f t="shared" si="3"/>
        <v>0</v>
      </c>
      <c r="D60" s="16">
        <f>'6.经费拨款'!C60</f>
        <v>0</v>
      </c>
      <c r="E60" s="16"/>
      <c r="F60" s="16"/>
      <c r="G60" s="16">
        <f t="shared" si="4"/>
        <v>179.47</v>
      </c>
      <c r="H60" s="16"/>
      <c r="I60" s="16">
        <f t="shared" si="5"/>
        <v>179.47</v>
      </c>
    </row>
    <row r="61" s="8" customFormat="1" ht="23" customHeight="1" spans="1:9">
      <c r="A61" s="47" t="s">
        <v>157</v>
      </c>
      <c r="B61" s="46">
        <v>24.22</v>
      </c>
      <c r="C61" s="16">
        <f t="shared" si="3"/>
        <v>0</v>
      </c>
      <c r="D61" s="16">
        <f>'6.经费拨款'!C61</f>
        <v>0</v>
      </c>
      <c r="E61" s="16"/>
      <c r="F61" s="16"/>
      <c r="G61" s="16">
        <f t="shared" si="4"/>
        <v>24.22</v>
      </c>
      <c r="H61" s="16"/>
      <c r="I61" s="16">
        <f t="shared" si="5"/>
        <v>24.22</v>
      </c>
    </row>
    <row r="62" s="8" customFormat="1" ht="23" customHeight="1" spans="1:9">
      <c r="A62" s="47" t="s">
        <v>158</v>
      </c>
      <c r="B62" s="46">
        <v>29.42</v>
      </c>
      <c r="C62" s="16">
        <f t="shared" si="3"/>
        <v>0</v>
      </c>
      <c r="D62" s="16">
        <f>'6.经费拨款'!C62</f>
        <v>0</v>
      </c>
      <c r="E62" s="16"/>
      <c r="F62" s="16"/>
      <c r="G62" s="16">
        <f t="shared" si="4"/>
        <v>29.42</v>
      </c>
      <c r="H62" s="16"/>
      <c r="I62" s="16">
        <f t="shared" si="5"/>
        <v>29.42</v>
      </c>
    </row>
    <row r="63" s="8" customFormat="1" ht="23" customHeight="1" spans="1:9">
      <c r="A63" s="47" t="s">
        <v>159</v>
      </c>
      <c r="B63" s="46">
        <v>130.9</v>
      </c>
      <c r="C63" s="16">
        <f t="shared" si="3"/>
        <v>19.04718</v>
      </c>
      <c r="D63" s="16">
        <f>'6.经费拨款'!C63</f>
        <v>19.04718</v>
      </c>
      <c r="E63" s="16"/>
      <c r="F63" s="16"/>
      <c r="G63" s="16">
        <f t="shared" si="4"/>
        <v>149.94718</v>
      </c>
      <c r="H63" s="16"/>
      <c r="I63" s="16">
        <f t="shared" si="5"/>
        <v>149.94718</v>
      </c>
    </row>
    <row r="64" s="8" customFormat="1" ht="23" customHeight="1" spans="1:9">
      <c r="A64" s="47" t="s">
        <v>160</v>
      </c>
      <c r="B64" s="46">
        <v>52.11</v>
      </c>
      <c r="C64" s="16">
        <f t="shared" si="3"/>
        <v>1.65</v>
      </c>
      <c r="D64" s="16">
        <f>'6.经费拨款'!C64</f>
        <v>1.65</v>
      </c>
      <c r="E64" s="16"/>
      <c r="F64" s="16"/>
      <c r="G64" s="16">
        <f t="shared" si="4"/>
        <v>53.76</v>
      </c>
      <c r="H64" s="16">
        <v>10</v>
      </c>
      <c r="I64" s="16">
        <f t="shared" si="5"/>
        <v>63.76</v>
      </c>
    </row>
    <row r="65" s="8" customFormat="1" ht="23" customHeight="1" spans="1:9">
      <c r="A65" s="47" t="s">
        <v>161</v>
      </c>
      <c r="B65" s="46">
        <v>514.37</v>
      </c>
      <c r="C65" s="16">
        <f t="shared" si="3"/>
        <v>68.0640089</v>
      </c>
      <c r="D65" s="16">
        <f>'6.经费拨款'!C65</f>
        <v>51.0640089</v>
      </c>
      <c r="E65" s="16">
        <v>17</v>
      </c>
      <c r="F65" s="16"/>
      <c r="G65" s="16">
        <f t="shared" si="4"/>
        <v>582.4340089</v>
      </c>
      <c r="H65" s="16">
        <v>226.3</v>
      </c>
      <c r="I65" s="16">
        <f t="shared" si="5"/>
        <v>808.7340089</v>
      </c>
    </row>
    <row r="66" s="8" customFormat="1" ht="23" customHeight="1" spans="1:9">
      <c r="A66" s="47" t="s">
        <v>162</v>
      </c>
      <c r="B66" s="46">
        <v>112.51</v>
      </c>
      <c r="C66" s="16">
        <f t="shared" si="3"/>
        <v>17.6808</v>
      </c>
      <c r="D66" s="16">
        <f>'6.经费拨款'!C66</f>
        <v>17.6808</v>
      </c>
      <c r="E66" s="16"/>
      <c r="F66" s="16"/>
      <c r="G66" s="16">
        <f t="shared" si="4"/>
        <v>130.1908</v>
      </c>
      <c r="H66" s="16">
        <v>478.97</v>
      </c>
      <c r="I66" s="16">
        <f t="shared" si="5"/>
        <v>609.1608</v>
      </c>
    </row>
    <row r="67" s="8" customFormat="1" ht="23" customHeight="1" spans="1:9">
      <c r="A67" s="47" t="s">
        <v>163</v>
      </c>
      <c r="B67" s="46">
        <v>353.34</v>
      </c>
      <c r="C67" s="16">
        <f t="shared" si="3"/>
        <v>-2.81372</v>
      </c>
      <c r="D67" s="16">
        <f>'6.经费拨款'!C67</f>
        <v>-2.81372</v>
      </c>
      <c r="E67" s="16"/>
      <c r="F67" s="16"/>
      <c r="G67" s="16">
        <f t="shared" si="4"/>
        <v>350.52628</v>
      </c>
      <c r="H67" s="16">
        <v>2.9</v>
      </c>
      <c r="I67" s="16">
        <f t="shared" si="5"/>
        <v>353.42628</v>
      </c>
    </row>
    <row r="68" s="8" customFormat="1" ht="23" customHeight="1" spans="1:9">
      <c r="A68" s="47" t="s">
        <v>164</v>
      </c>
      <c r="B68" s="46">
        <v>244.4</v>
      </c>
      <c r="C68" s="16">
        <f t="shared" si="3"/>
        <v>13.6968</v>
      </c>
      <c r="D68" s="16">
        <f>'6.经费拨款'!C68</f>
        <v>13.6968</v>
      </c>
      <c r="E68" s="16"/>
      <c r="F68" s="16"/>
      <c r="G68" s="16">
        <f t="shared" si="4"/>
        <v>258.0968</v>
      </c>
      <c r="H68" s="16"/>
      <c r="I68" s="16">
        <f t="shared" si="5"/>
        <v>258.0968</v>
      </c>
    </row>
    <row r="69" s="8" customFormat="1" ht="23" customHeight="1" spans="1:9">
      <c r="A69" s="47" t="s">
        <v>165</v>
      </c>
      <c r="B69" s="46">
        <v>194.34</v>
      </c>
      <c r="C69" s="16">
        <f t="shared" si="3"/>
        <v>8.5308</v>
      </c>
      <c r="D69" s="16">
        <f>'6.经费拨款'!C69</f>
        <v>8.5308</v>
      </c>
      <c r="E69" s="16"/>
      <c r="F69" s="16"/>
      <c r="G69" s="16">
        <f t="shared" si="4"/>
        <v>202.8708</v>
      </c>
      <c r="H69" s="16"/>
      <c r="I69" s="16">
        <f t="shared" si="5"/>
        <v>202.8708</v>
      </c>
    </row>
    <row r="70" s="8" customFormat="1" ht="23" customHeight="1" spans="1:9">
      <c r="A70" s="47" t="s">
        <v>166</v>
      </c>
      <c r="B70" s="46">
        <v>2043.31</v>
      </c>
      <c r="C70" s="16">
        <f t="shared" si="3"/>
        <v>426.87865069</v>
      </c>
      <c r="D70" s="16">
        <f>'6.经费拨款'!C70</f>
        <v>76.87865069</v>
      </c>
      <c r="E70" s="16"/>
      <c r="F70" s="16">
        <v>350</v>
      </c>
      <c r="G70" s="16">
        <f t="shared" si="4"/>
        <v>2470.18865069</v>
      </c>
      <c r="H70" s="16">
        <v>8434.35</v>
      </c>
      <c r="I70" s="16">
        <f t="shared" si="5"/>
        <v>10904.53865069</v>
      </c>
    </row>
    <row r="71" s="8" customFormat="1" ht="23" customHeight="1" spans="1:9">
      <c r="A71" s="47" t="s">
        <v>167</v>
      </c>
      <c r="B71" s="46">
        <v>82.65</v>
      </c>
      <c r="C71" s="16">
        <f t="shared" ref="C71:C102" si="6">D71+E71+F71</f>
        <v>0</v>
      </c>
      <c r="D71" s="16">
        <f>'6.经费拨款'!C71</f>
        <v>0</v>
      </c>
      <c r="E71" s="16"/>
      <c r="F71" s="16"/>
      <c r="G71" s="16">
        <f t="shared" ref="G71:G102" si="7">B71+C71</f>
        <v>82.65</v>
      </c>
      <c r="H71" s="16"/>
      <c r="I71" s="16">
        <f t="shared" ref="I71:I102" si="8">G71+H71</f>
        <v>82.65</v>
      </c>
    </row>
    <row r="72" s="8" customFormat="1" ht="23" customHeight="1" spans="1:9">
      <c r="A72" s="47" t="s">
        <v>168</v>
      </c>
      <c r="B72" s="46">
        <v>128.02</v>
      </c>
      <c r="C72" s="16">
        <f t="shared" si="6"/>
        <v>142.41302</v>
      </c>
      <c r="D72" s="16">
        <f>'6.经费拨款'!C72</f>
        <v>2.41302</v>
      </c>
      <c r="E72" s="16">
        <v>140</v>
      </c>
      <c r="F72" s="16"/>
      <c r="G72" s="16">
        <f t="shared" si="7"/>
        <v>270.43302</v>
      </c>
      <c r="H72" s="16"/>
      <c r="I72" s="16">
        <f t="shared" si="8"/>
        <v>270.43302</v>
      </c>
    </row>
    <row r="73" s="8" customFormat="1" ht="23" customHeight="1" spans="1:9">
      <c r="A73" s="47" t="s">
        <v>169</v>
      </c>
      <c r="B73" s="46">
        <v>162.65</v>
      </c>
      <c r="C73" s="16">
        <f t="shared" si="6"/>
        <v>5.003245</v>
      </c>
      <c r="D73" s="16">
        <f>'6.经费拨款'!C73</f>
        <v>5.003245</v>
      </c>
      <c r="E73" s="16"/>
      <c r="F73" s="16"/>
      <c r="G73" s="16">
        <f t="shared" si="7"/>
        <v>167.653245</v>
      </c>
      <c r="H73" s="16"/>
      <c r="I73" s="16">
        <f t="shared" si="8"/>
        <v>167.653245</v>
      </c>
    </row>
    <row r="74" s="8" customFormat="1" ht="23" customHeight="1" spans="1:9">
      <c r="A74" s="47" t="s">
        <v>170</v>
      </c>
      <c r="B74" s="46">
        <v>532.05</v>
      </c>
      <c r="C74" s="16">
        <f t="shared" si="6"/>
        <v>5.0309542</v>
      </c>
      <c r="D74" s="16">
        <f>'6.经费拨款'!C74</f>
        <v>5.0309542</v>
      </c>
      <c r="E74" s="16"/>
      <c r="F74" s="16"/>
      <c r="G74" s="16">
        <f t="shared" si="7"/>
        <v>537.0809542</v>
      </c>
      <c r="H74" s="16">
        <v>155.71</v>
      </c>
      <c r="I74" s="16">
        <f t="shared" si="8"/>
        <v>692.7909542</v>
      </c>
    </row>
    <row r="75" s="8" customFormat="1" ht="23" customHeight="1" spans="1:9">
      <c r="A75" s="47" t="s">
        <v>171</v>
      </c>
      <c r="B75" s="46">
        <v>1596.2</v>
      </c>
      <c r="C75" s="16">
        <f t="shared" si="6"/>
        <v>3012.7240692</v>
      </c>
      <c r="D75" s="16">
        <f>'6.经费拨款'!C75</f>
        <v>163.7240692</v>
      </c>
      <c r="E75" s="16"/>
      <c r="F75" s="16">
        <v>2849</v>
      </c>
      <c r="G75" s="16">
        <f t="shared" si="7"/>
        <v>4608.9240692</v>
      </c>
      <c r="H75" s="16">
        <v>5973.97</v>
      </c>
      <c r="I75" s="16">
        <f t="shared" si="8"/>
        <v>10582.8940692</v>
      </c>
    </row>
    <row r="76" s="8" customFormat="1" ht="23" customHeight="1" spans="1:9">
      <c r="A76" s="47" t="s">
        <v>172</v>
      </c>
      <c r="B76" s="46">
        <v>235.9</v>
      </c>
      <c r="C76" s="16">
        <f t="shared" si="6"/>
        <v>22.121</v>
      </c>
      <c r="D76" s="16">
        <f>'6.经费拨款'!C76</f>
        <v>-2.879</v>
      </c>
      <c r="E76" s="16">
        <v>25</v>
      </c>
      <c r="F76" s="16"/>
      <c r="G76" s="16">
        <f t="shared" si="7"/>
        <v>258.021</v>
      </c>
      <c r="H76" s="16"/>
      <c r="I76" s="16">
        <f t="shared" si="8"/>
        <v>258.021</v>
      </c>
    </row>
    <row r="77" s="8" customFormat="1" ht="23" customHeight="1" spans="1:9">
      <c r="A77" s="47" t="s">
        <v>173</v>
      </c>
      <c r="B77" s="46">
        <v>568.38</v>
      </c>
      <c r="C77" s="16">
        <f t="shared" si="6"/>
        <v>44.44164</v>
      </c>
      <c r="D77" s="16">
        <f>'6.经费拨款'!C77</f>
        <v>44.44164</v>
      </c>
      <c r="E77" s="16"/>
      <c r="F77" s="16"/>
      <c r="G77" s="16">
        <f t="shared" si="7"/>
        <v>612.82164</v>
      </c>
      <c r="H77" s="16"/>
      <c r="I77" s="16">
        <f t="shared" si="8"/>
        <v>612.82164</v>
      </c>
    </row>
    <row r="78" s="8" customFormat="1" ht="23" customHeight="1" spans="1:9">
      <c r="A78" s="47" t="s">
        <v>174</v>
      </c>
      <c r="B78" s="46">
        <v>686.88</v>
      </c>
      <c r="C78" s="16">
        <f t="shared" si="6"/>
        <v>22.6167889</v>
      </c>
      <c r="D78" s="16">
        <f>'6.经费拨款'!C78</f>
        <v>16.6167889</v>
      </c>
      <c r="E78" s="16">
        <v>6</v>
      </c>
      <c r="F78" s="16"/>
      <c r="G78" s="16">
        <f t="shared" si="7"/>
        <v>709.4967889</v>
      </c>
      <c r="H78" s="16"/>
      <c r="I78" s="16">
        <f t="shared" si="8"/>
        <v>709.4967889</v>
      </c>
    </row>
    <row r="79" s="8" customFormat="1" ht="23" customHeight="1" spans="1:9">
      <c r="A79" s="47" t="s">
        <v>175</v>
      </c>
      <c r="B79" s="46">
        <v>475.96</v>
      </c>
      <c r="C79" s="16">
        <f t="shared" si="6"/>
        <v>9.008146</v>
      </c>
      <c r="D79" s="16">
        <f>'6.经费拨款'!C79</f>
        <v>9.008146</v>
      </c>
      <c r="E79" s="16"/>
      <c r="F79" s="16"/>
      <c r="G79" s="16">
        <f t="shared" si="7"/>
        <v>484.968146</v>
      </c>
      <c r="H79" s="16"/>
      <c r="I79" s="16">
        <f t="shared" si="8"/>
        <v>484.968146</v>
      </c>
    </row>
    <row r="80" s="8" customFormat="1" ht="23" customHeight="1" spans="1:9">
      <c r="A80" s="47" t="s">
        <v>176</v>
      </c>
      <c r="B80" s="46">
        <v>222.18</v>
      </c>
      <c r="C80" s="16">
        <f t="shared" si="6"/>
        <v>6.982652</v>
      </c>
      <c r="D80" s="16">
        <f>'6.经费拨款'!C80</f>
        <v>6.982652</v>
      </c>
      <c r="E80" s="16"/>
      <c r="F80" s="16"/>
      <c r="G80" s="16">
        <f t="shared" si="7"/>
        <v>229.162652</v>
      </c>
      <c r="H80" s="16"/>
      <c r="I80" s="16">
        <f t="shared" si="8"/>
        <v>229.162652</v>
      </c>
    </row>
    <row r="81" s="8" customFormat="1" ht="23" customHeight="1" spans="1:9">
      <c r="A81" s="47" t="s">
        <v>177</v>
      </c>
      <c r="B81" s="46">
        <v>331.88</v>
      </c>
      <c r="C81" s="16">
        <f t="shared" si="6"/>
        <v>32.965177</v>
      </c>
      <c r="D81" s="16">
        <f>'6.经费拨款'!C81</f>
        <v>32.965177</v>
      </c>
      <c r="E81" s="16"/>
      <c r="F81" s="16"/>
      <c r="G81" s="16">
        <f t="shared" si="7"/>
        <v>364.845177</v>
      </c>
      <c r="H81" s="16"/>
      <c r="I81" s="16">
        <f t="shared" si="8"/>
        <v>364.845177</v>
      </c>
    </row>
    <row r="82" s="8" customFormat="1" ht="23" customHeight="1" spans="1:9">
      <c r="A82" s="47" t="s">
        <v>178</v>
      </c>
      <c r="B82" s="46">
        <v>586.63</v>
      </c>
      <c r="C82" s="16">
        <f t="shared" si="6"/>
        <v>22.5860556</v>
      </c>
      <c r="D82" s="16">
        <f>'6.经费拨款'!C82</f>
        <v>22.5860556</v>
      </c>
      <c r="E82" s="16"/>
      <c r="F82" s="16"/>
      <c r="G82" s="16">
        <f t="shared" si="7"/>
        <v>609.2160556</v>
      </c>
      <c r="H82" s="16"/>
      <c r="I82" s="16">
        <f t="shared" si="8"/>
        <v>609.2160556</v>
      </c>
    </row>
    <row r="83" s="8" customFormat="1" ht="23" customHeight="1" spans="1:9">
      <c r="A83" s="47" t="s">
        <v>179</v>
      </c>
      <c r="B83" s="46">
        <v>189.12</v>
      </c>
      <c r="C83" s="16">
        <f t="shared" si="6"/>
        <v>22.1300964</v>
      </c>
      <c r="D83" s="16">
        <f>'6.经费拨款'!C83</f>
        <v>22.1300964</v>
      </c>
      <c r="E83" s="16"/>
      <c r="F83" s="16"/>
      <c r="G83" s="16">
        <f t="shared" si="7"/>
        <v>211.2500964</v>
      </c>
      <c r="H83" s="16"/>
      <c r="I83" s="16">
        <f t="shared" si="8"/>
        <v>211.2500964</v>
      </c>
    </row>
    <row r="84" s="8" customFormat="1" ht="46" customHeight="1" spans="1:9">
      <c r="A84" s="47" t="s">
        <v>180</v>
      </c>
      <c r="B84" s="46">
        <v>5958.07</v>
      </c>
      <c r="C84" s="16">
        <f t="shared" si="6"/>
        <v>272.6</v>
      </c>
      <c r="D84" s="16">
        <f>'6.经费拨款'!C84</f>
        <v>272.6</v>
      </c>
      <c r="E84" s="16"/>
      <c r="F84" s="16"/>
      <c r="G84" s="16">
        <f t="shared" si="7"/>
        <v>6230.67</v>
      </c>
      <c r="H84" s="16"/>
      <c r="I84" s="16">
        <f t="shared" si="8"/>
        <v>6230.67</v>
      </c>
    </row>
    <row r="85" s="8" customFormat="1" ht="23" customHeight="1" spans="1:9">
      <c r="A85" s="47" t="s">
        <v>181</v>
      </c>
      <c r="B85" s="46">
        <v>2164.19</v>
      </c>
      <c r="C85" s="16">
        <f t="shared" si="6"/>
        <v>100.8642148</v>
      </c>
      <c r="D85" s="16">
        <f>'6.经费拨款'!C85</f>
        <v>100.8642148</v>
      </c>
      <c r="E85" s="16"/>
      <c r="F85" s="16"/>
      <c r="G85" s="16">
        <f t="shared" si="7"/>
        <v>2265.0542148</v>
      </c>
      <c r="H85" s="16">
        <v>187</v>
      </c>
      <c r="I85" s="16">
        <f t="shared" si="8"/>
        <v>2452.0542148</v>
      </c>
    </row>
    <row r="86" s="8" customFormat="1" ht="46" customHeight="1" spans="1:9">
      <c r="A86" s="47" t="s">
        <v>182</v>
      </c>
      <c r="B86" s="46">
        <v>1233.15</v>
      </c>
      <c r="C86" s="16">
        <f t="shared" si="6"/>
        <v>283.8558</v>
      </c>
      <c r="D86" s="16">
        <f>'6.经费拨款'!C86</f>
        <v>283.8558</v>
      </c>
      <c r="E86" s="16"/>
      <c r="F86" s="16"/>
      <c r="G86" s="16">
        <f t="shared" si="7"/>
        <v>1517.0058</v>
      </c>
      <c r="H86" s="16">
        <v>3245.8</v>
      </c>
      <c r="I86" s="16">
        <f t="shared" si="8"/>
        <v>4762.8058</v>
      </c>
    </row>
    <row r="87" s="8" customFormat="1" ht="23" customHeight="1" spans="1:9">
      <c r="A87" s="47" t="s">
        <v>183</v>
      </c>
      <c r="B87" s="46">
        <v>63.49</v>
      </c>
      <c r="C87" s="16">
        <f t="shared" si="6"/>
        <v>2.8607</v>
      </c>
      <c r="D87" s="16">
        <f>'6.经费拨款'!C87</f>
        <v>2.8607</v>
      </c>
      <c r="E87" s="16"/>
      <c r="F87" s="16"/>
      <c r="G87" s="16">
        <f t="shared" si="7"/>
        <v>66.3507</v>
      </c>
      <c r="H87" s="16"/>
      <c r="I87" s="16">
        <f t="shared" si="8"/>
        <v>66.3507</v>
      </c>
    </row>
    <row r="88" s="8" customFormat="1" ht="23" customHeight="1" spans="1:9">
      <c r="A88" s="47" t="s">
        <v>184</v>
      </c>
      <c r="B88" s="46">
        <v>98.18</v>
      </c>
      <c r="C88" s="16">
        <f t="shared" si="6"/>
        <v>13.04789465</v>
      </c>
      <c r="D88" s="16">
        <f>'6.经费拨款'!C88</f>
        <v>13.04789465</v>
      </c>
      <c r="E88" s="16"/>
      <c r="F88" s="16"/>
      <c r="G88" s="16">
        <f t="shared" si="7"/>
        <v>111.22789465</v>
      </c>
      <c r="H88" s="16"/>
      <c r="I88" s="16">
        <f t="shared" si="8"/>
        <v>111.22789465</v>
      </c>
    </row>
    <row r="89" s="8" customFormat="1" ht="23" customHeight="1" spans="1:9">
      <c r="A89" s="47" t="s">
        <v>185</v>
      </c>
      <c r="B89" s="46">
        <v>32.99</v>
      </c>
      <c r="C89" s="16">
        <f t="shared" si="6"/>
        <v>0.23816</v>
      </c>
      <c r="D89" s="16">
        <f>'6.经费拨款'!C89</f>
        <v>0.23816</v>
      </c>
      <c r="E89" s="16"/>
      <c r="F89" s="16"/>
      <c r="G89" s="16">
        <f t="shared" si="7"/>
        <v>33.22816</v>
      </c>
      <c r="H89" s="16"/>
      <c r="I89" s="16">
        <f t="shared" si="8"/>
        <v>33.22816</v>
      </c>
    </row>
    <row r="90" s="8" customFormat="1" ht="23" customHeight="1" spans="1:9">
      <c r="A90" s="47" t="s">
        <v>186</v>
      </c>
      <c r="B90" s="46">
        <v>425.34</v>
      </c>
      <c r="C90" s="16">
        <f t="shared" si="6"/>
        <v>3530.1396908</v>
      </c>
      <c r="D90" s="16">
        <f>'6.经费拨款'!C90</f>
        <v>318.1396908</v>
      </c>
      <c r="E90" s="16"/>
      <c r="F90" s="16">
        <v>3212</v>
      </c>
      <c r="G90" s="16">
        <f t="shared" si="7"/>
        <v>3955.4796908</v>
      </c>
      <c r="H90" s="16">
        <v>1513.49</v>
      </c>
      <c r="I90" s="16">
        <f t="shared" si="8"/>
        <v>5468.9696908</v>
      </c>
    </row>
    <row r="91" s="8" customFormat="1" ht="23" customHeight="1" spans="1:9">
      <c r="A91" s="47" t="s">
        <v>187</v>
      </c>
      <c r="B91" s="46">
        <v>135.91</v>
      </c>
      <c r="C91" s="16">
        <f t="shared" si="6"/>
        <v>3.69068</v>
      </c>
      <c r="D91" s="16">
        <f>'6.经费拨款'!C91</f>
        <v>3.69068</v>
      </c>
      <c r="E91" s="16"/>
      <c r="F91" s="16"/>
      <c r="G91" s="16">
        <f t="shared" si="7"/>
        <v>139.60068</v>
      </c>
      <c r="H91" s="16"/>
      <c r="I91" s="16">
        <f t="shared" si="8"/>
        <v>139.60068</v>
      </c>
    </row>
    <row r="92" s="8" customFormat="1" ht="23" customHeight="1" spans="1:9">
      <c r="A92" s="47" t="s">
        <v>188</v>
      </c>
      <c r="B92" s="46">
        <v>63.81</v>
      </c>
      <c r="C92" s="16">
        <f t="shared" si="6"/>
        <v>33.0761608</v>
      </c>
      <c r="D92" s="16">
        <f>'6.经费拨款'!C92</f>
        <v>33.0761608</v>
      </c>
      <c r="E92" s="16"/>
      <c r="F92" s="16"/>
      <c r="G92" s="16">
        <f t="shared" si="7"/>
        <v>96.8861608</v>
      </c>
      <c r="H92" s="16"/>
      <c r="I92" s="16">
        <f t="shared" si="8"/>
        <v>96.8861608</v>
      </c>
    </row>
    <row r="93" s="8" customFormat="1" ht="23" customHeight="1" spans="1:9">
      <c r="A93" s="47" t="s">
        <v>189</v>
      </c>
      <c r="B93" s="46">
        <v>273.38</v>
      </c>
      <c r="C93" s="16">
        <f t="shared" si="6"/>
        <v>-21.1863</v>
      </c>
      <c r="D93" s="16">
        <f>'6.经费拨款'!C93</f>
        <v>-21.1863</v>
      </c>
      <c r="E93" s="16"/>
      <c r="F93" s="16"/>
      <c r="G93" s="16">
        <f t="shared" si="7"/>
        <v>252.1937</v>
      </c>
      <c r="H93" s="16">
        <v>122.75</v>
      </c>
      <c r="I93" s="16">
        <f t="shared" si="8"/>
        <v>374.9437</v>
      </c>
    </row>
    <row r="94" s="8" customFormat="1" ht="23" customHeight="1" spans="1:9">
      <c r="A94" s="47" t="s">
        <v>190</v>
      </c>
      <c r="B94" s="46">
        <v>1800</v>
      </c>
      <c r="C94" s="16">
        <f t="shared" si="6"/>
        <v>0</v>
      </c>
      <c r="D94" s="16">
        <f>'6.经费拨款'!C94</f>
        <v>0</v>
      </c>
      <c r="E94" s="16"/>
      <c r="F94" s="16"/>
      <c r="G94" s="16">
        <f t="shared" si="7"/>
        <v>1800</v>
      </c>
      <c r="H94" s="16"/>
      <c r="I94" s="16">
        <f t="shared" si="8"/>
        <v>1800</v>
      </c>
    </row>
    <row r="95" s="8" customFormat="1" ht="23" customHeight="1" spans="1:9">
      <c r="A95" s="47" t="s">
        <v>191</v>
      </c>
      <c r="B95" s="46">
        <v>565.55</v>
      </c>
      <c r="C95" s="16">
        <f t="shared" si="6"/>
        <v>55.12192</v>
      </c>
      <c r="D95" s="16">
        <f>'6.经费拨款'!C95</f>
        <v>22.12192</v>
      </c>
      <c r="E95" s="16">
        <v>33</v>
      </c>
      <c r="F95" s="16"/>
      <c r="G95" s="16">
        <f t="shared" si="7"/>
        <v>620.67192</v>
      </c>
      <c r="H95" s="16">
        <v>10</v>
      </c>
      <c r="I95" s="16">
        <f t="shared" si="8"/>
        <v>630.67192</v>
      </c>
    </row>
    <row r="96" s="8" customFormat="1" ht="23" customHeight="1" spans="1:9">
      <c r="A96" s="47" t="s">
        <v>192</v>
      </c>
      <c r="B96" s="46">
        <v>513.31</v>
      </c>
      <c r="C96" s="16">
        <f t="shared" si="6"/>
        <v>31.367847</v>
      </c>
      <c r="D96" s="16">
        <f>'6.经费拨款'!C96</f>
        <v>14.367847</v>
      </c>
      <c r="E96" s="16">
        <v>17</v>
      </c>
      <c r="F96" s="16"/>
      <c r="G96" s="16">
        <f t="shared" si="7"/>
        <v>544.677847</v>
      </c>
      <c r="H96" s="16">
        <v>56</v>
      </c>
      <c r="I96" s="16">
        <f t="shared" si="8"/>
        <v>600.677847</v>
      </c>
    </row>
    <row r="97" s="8" customFormat="1" ht="23" customHeight="1" spans="1:9">
      <c r="A97" s="47" t="s">
        <v>193</v>
      </c>
      <c r="B97" s="46">
        <v>2029.37</v>
      </c>
      <c r="C97" s="16">
        <f t="shared" si="6"/>
        <v>11.542976</v>
      </c>
      <c r="D97" s="16">
        <f>'6.经费拨款'!C97</f>
        <v>-8.45702399999999</v>
      </c>
      <c r="E97" s="16">
        <v>20</v>
      </c>
      <c r="F97" s="16"/>
      <c r="G97" s="16">
        <f t="shared" si="7"/>
        <v>2040.912976</v>
      </c>
      <c r="H97" s="16">
        <v>1150.25</v>
      </c>
      <c r="I97" s="16">
        <f t="shared" si="8"/>
        <v>3191.162976</v>
      </c>
    </row>
    <row r="98" s="8" customFormat="1" ht="23" customHeight="1" spans="1:9">
      <c r="A98" s="47" t="s">
        <v>194</v>
      </c>
      <c r="B98" s="46">
        <v>688.25</v>
      </c>
      <c r="C98" s="16">
        <f t="shared" si="6"/>
        <v>63</v>
      </c>
      <c r="D98" s="16">
        <f>'6.经费拨款'!C98</f>
        <v>63</v>
      </c>
      <c r="E98" s="16"/>
      <c r="F98" s="16"/>
      <c r="G98" s="16">
        <f t="shared" si="7"/>
        <v>751.25</v>
      </c>
      <c r="H98" s="16"/>
      <c r="I98" s="16">
        <f t="shared" si="8"/>
        <v>751.25</v>
      </c>
    </row>
    <row r="99" s="8" customFormat="1" ht="23" customHeight="1" spans="1:9">
      <c r="A99" s="47" t="s">
        <v>195</v>
      </c>
      <c r="B99" s="46">
        <v>1339.71</v>
      </c>
      <c r="C99" s="16">
        <f t="shared" si="6"/>
        <v>174.245216</v>
      </c>
      <c r="D99" s="16">
        <f>'6.经费拨款'!C99</f>
        <v>36.245216</v>
      </c>
      <c r="E99" s="16"/>
      <c r="F99" s="16">
        <v>138</v>
      </c>
      <c r="G99" s="16">
        <f t="shared" si="7"/>
        <v>1513.955216</v>
      </c>
      <c r="H99" s="16">
        <v>89.45</v>
      </c>
      <c r="I99" s="16">
        <f t="shared" si="8"/>
        <v>1603.405216</v>
      </c>
    </row>
    <row r="100" s="8" customFormat="1" ht="23" customHeight="1" spans="1:9">
      <c r="A100" s="47" t="s">
        <v>196</v>
      </c>
      <c r="B100" s="46">
        <v>728.59</v>
      </c>
      <c r="C100" s="16">
        <f t="shared" si="6"/>
        <v>113.93196764</v>
      </c>
      <c r="D100" s="16">
        <f>'6.经费拨款'!C100</f>
        <v>13.93196764</v>
      </c>
      <c r="E100" s="16"/>
      <c r="F100" s="16">
        <v>100</v>
      </c>
      <c r="G100" s="16">
        <f t="shared" si="7"/>
        <v>842.52196764</v>
      </c>
      <c r="H100" s="16">
        <v>1413</v>
      </c>
      <c r="I100" s="16">
        <f t="shared" si="8"/>
        <v>2255.52196764</v>
      </c>
    </row>
    <row r="101" s="8" customFormat="1" ht="23" customHeight="1" spans="1:9">
      <c r="A101" s="47" t="s">
        <v>197</v>
      </c>
      <c r="B101" s="46">
        <v>861.3</v>
      </c>
      <c r="C101" s="16">
        <f t="shared" si="6"/>
        <v>54.81972</v>
      </c>
      <c r="D101" s="16">
        <f>'6.经费拨款'!C101</f>
        <v>54.81972</v>
      </c>
      <c r="E101" s="16"/>
      <c r="F101" s="16"/>
      <c r="G101" s="16">
        <f t="shared" si="7"/>
        <v>916.11972</v>
      </c>
      <c r="H101" s="16">
        <v>30</v>
      </c>
      <c r="I101" s="16">
        <f t="shared" si="8"/>
        <v>946.11972</v>
      </c>
    </row>
    <row r="102" s="8" customFormat="1" ht="23" customHeight="1" spans="1:9">
      <c r="A102" s="47" t="s">
        <v>198</v>
      </c>
      <c r="B102" s="46">
        <v>131.4</v>
      </c>
      <c r="C102" s="16">
        <f t="shared" si="6"/>
        <v>37.5915</v>
      </c>
      <c r="D102" s="16">
        <f>'6.经费拨款'!C102</f>
        <v>37.5915</v>
      </c>
      <c r="E102" s="16"/>
      <c r="F102" s="16"/>
      <c r="G102" s="16">
        <f t="shared" si="7"/>
        <v>168.9915</v>
      </c>
      <c r="H102" s="16">
        <v>215.4</v>
      </c>
      <c r="I102" s="16">
        <f t="shared" si="8"/>
        <v>384.3915</v>
      </c>
    </row>
    <row r="103" s="8" customFormat="1" ht="23" customHeight="1" spans="1:9">
      <c r="A103" s="47" t="s">
        <v>199</v>
      </c>
      <c r="B103" s="46">
        <v>2915.18</v>
      </c>
      <c r="C103" s="16">
        <f t="shared" ref="C103:C134" si="9">D103+E103+F103</f>
        <v>897.56022</v>
      </c>
      <c r="D103" s="16">
        <f>'6.经费拨款'!C103</f>
        <v>67.56022</v>
      </c>
      <c r="E103" s="16"/>
      <c r="F103" s="16">
        <v>830</v>
      </c>
      <c r="G103" s="16">
        <f t="shared" ref="G103:G144" si="10">B103+C103</f>
        <v>3812.74022</v>
      </c>
      <c r="H103" s="16">
        <v>6142</v>
      </c>
      <c r="I103" s="16">
        <f t="shared" ref="I103:I144" si="11">G103+H103</f>
        <v>9954.74022</v>
      </c>
    </row>
    <row r="104" s="8" customFormat="1" ht="23" customHeight="1" spans="1:9">
      <c r="A104" s="47" t="s">
        <v>200</v>
      </c>
      <c r="B104" s="46">
        <v>514.72</v>
      </c>
      <c r="C104" s="16">
        <f t="shared" si="9"/>
        <v>0</v>
      </c>
      <c r="D104" s="16">
        <f>'6.经费拨款'!C104</f>
        <v>0</v>
      </c>
      <c r="E104" s="16"/>
      <c r="F104" s="16"/>
      <c r="G104" s="16">
        <f t="shared" si="10"/>
        <v>514.72</v>
      </c>
      <c r="H104" s="16"/>
      <c r="I104" s="16">
        <f t="shared" si="11"/>
        <v>514.72</v>
      </c>
    </row>
    <row r="105" s="8" customFormat="1" ht="23" customHeight="1" spans="1:9">
      <c r="A105" s="47" t="s">
        <v>201</v>
      </c>
      <c r="B105" s="46">
        <v>1493.16</v>
      </c>
      <c r="C105" s="16">
        <f t="shared" si="9"/>
        <v>3274.24</v>
      </c>
      <c r="D105" s="16">
        <f>'6.经费拨款'!C105</f>
        <v>3274.24</v>
      </c>
      <c r="E105" s="16"/>
      <c r="F105" s="16"/>
      <c r="G105" s="16">
        <f t="shared" si="10"/>
        <v>4767.4</v>
      </c>
      <c r="H105" s="16">
        <v>8097.95</v>
      </c>
      <c r="I105" s="16">
        <f t="shared" si="11"/>
        <v>12865.35</v>
      </c>
    </row>
    <row r="106" s="8" customFormat="1" ht="23" customHeight="1" spans="1:9">
      <c r="A106" s="47" t="s">
        <v>202</v>
      </c>
      <c r="B106" s="46">
        <v>947</v>
      </c>
      <c r="C106" s="16">
        <f t="shared" si="9"/>
        <v>21.34838</v>
      </c>
      <c r="D106" s="16">
        <f>'6.经费拨款'!C106</f>
        <v>21.34838</v>
      </c>
      <c r="E106" s="16"/>
      <c r="F106" s="16"/>
      <c r="G106" s="16">
        <f t="shared" si="10"/>
        <v>968.34838</v>
      </c>
      <c r="H106" s="16">
        <v>1142.5</v>
      </c>
      <c r="I106" s="16">
        <f t="shared" si="11"/>
        <v>2110.84838</v>
      </c>
    </row>
    <row r="107" s="8" customFormat="1" ht="23" customHeight="1" spans="1:9">
      <c r="A107" s="47" t="s">
        <v>203</v>
      </c>
      <c r="B107" s="46">
        <v>90.85</v>
      </c>
      <c r="C107" s="16">
        <f t="shared" si="9"/>
        <v>1.5456</v>
      </c>
      <c r="D107" s="16">
        <f>'6.经费拨款'!C107</f>
        <v>1.5456</v>
      </c>
      <c r="E107" s="16"/>
      <c r="F107" s="16"/>
      <c r="G107" s="16">
        <f t="shared" si="10"/>
        <v>92.3956</v>
      </c>
      <c r="H107" s="16"/>
      <c r="I107" s="16">
        <f t="shared" si="11"/>
        <v>92.3956</v>
      </c>
    </row>
    <row r="108" s="8" customFormat="1" ht="23" customHeight="1" spans="1:9">
      <c r="A108" s="47" t="s">
        <v>204</v>
      </c>
      <c r="B108" s="46">
        <v>105.84</v>
      </c>
      <c r="C108" s="16">
        <f t="shared" si="9"/>
        <v>1.55675</v>
      </c>
      <c r="D108" s="16">
        <f>'6.经费拨款'!C108</f>
        <v>1.55675</v>
      </c>
      <c r="E108" s="16"/>
      <c r="F108" s="16"/>
      <c r="G108" s="16">
        <f t="shared" si="10"/>
        <v>107.39675</v>
      </c>
      <c r="H108" s="16"/>
      <c r="I108" s="16">
        <f t="shared" si="11"/>
        <v>107.39675</v>
      </c>
    </row>
    <row r="109" s="8" customFormat="1" ht="23" customHeight="1" spans="1:9">
      <c r="A109" s="47" t="s">
        <v>205</v>
      </c>
      <c r="B109" s="46">
        <v>1297.87</v>
      </c>
      <c r="C109" s="16">
        <f t="shared" si="9"/>
        <v>1005.12770681</v>
      </c>
      <c r="D109" s="16">
        <f>'6.经费拨款'!C109</f>
        <v>1005.12770681</v>
      </c>
      <c r="E109" s="16"/>
      <c r="F109" s="16"/>
      <c r="G109" s="16">
        <f t="shared" si="10"/>
        <v>2302.99770681</v>
      </c>
      <c r="H109" s="16">
        <v>1517.34</v>
      </c>
      <c r="I109" s="16">
        <f t="shared" si="11"/>
        <v>3820.33770681</v>
      </c>
    </row>
    <row r="110" s="8" customFormat="1" ht="23" customHeight="1" spans="1:9">
      <c r="A110" s="47" t="s">
        <v>206</v>
      </c>
      <c r="B110" s="46">
        <v>279.73</v>
      </c>
      <c r="C110" s="16">
        <f t="shared" si="9"/>
        <v>22.79806</v>
      </c>
      <c r="D110" s="16">
        <f>'6.经费拨款'!C110</f>
        <v>22.79806</v>
      </c>
      <c r="E110" s="16"/>
      <c r="F110" s="16"/>
      <c r="G110" s="16">
        <f t="shared" si="10"/>
        <v>302.52806</v>
      </c>
      <c r="H110" s="16">
        <v>1164.56</v>
      </c>
      <c r="I110" s="16">
        <f t="shared" si="11"/>
        <v>1467.08806</v>
      </c>
    </row>
    <row r="111" s="8" customFormat="1" ht="23" customHeight="1" spans="1:9">
      <c r="A111" s="47" t="s">
        <v>207</v>
      </c>
      <c r="B111" s="46">
        <v>491.31</v>
      </c>
      <c r="C111" s="16">
        <f t="shared" si="9"/>
        <v>12.61547</v>
      </c>
      <c r="D111" s="16">
        <f>'6.经费拨款'!C111</f>
        <v>12.61547</v>
      </c>
      <c r="E111" s="16"/>
      <c r="F111" s="16"/>
      <c r="G111" s="16">
        <f t="shared" si="10"/>
        <v>503.92547</v>
      </c>
      <c r="H111" s="16">
        <v>2109.71</v>
      </c>
      <c r="I111" s="16">
        <f t="shared" si="11"/>
        <v>2613.63547</v>
      </c>
    </row>
    <row r="112" s="8" customFormat="1" ht="23" customHeight="1" spans="1:9">
      <c r="A112" s="47" t="s">
        <v>208</v>
      </c>
      <c r="B112" s="46">
        <v>112.9</v>
      </c>
      <c r="C112" s="16">
        <f t="shared" si="9"/>
        <v>17.8962372</v>
      </c>
      <c r="D112" s="16">
        <f>'6.经费拨款'!C112</f>
        <v>17.8962372</v>
      </c>
      <c r="E112" s="16"/>
      <c r="F112" s="16"/>
      <c r="G112" s="16">
        <f t="shared" si="10"/>
        <v>130.7962372</v>
      </c>
      <c r="H112" s="16">
        <v>463</v>
      </c>
      <c r="I112" s="16">
        <f t="shared" si="11"/>
        <v>593.7962372</v>
      </c>
    </row>
    <row r="113" s="8" customFormat="1" ht="23" customHeight="1" spans="1:9">
      <c r="A113" s="47" t="s">
        <v>209</v>
      </c>
      <c r="B113" s="46">
        <v>421.84</v>
      </c>
      <c r="C113" s="16">
        <f t="shared" si="9"/>
        <v>38.8764704</v>
      </c>
      <c r="D113" s="16">
        <f>'6.经费拨款'!C113</f>
        <v>38.8764704</v>
      </c>
      <c r="E113" s="16"/>
      <c r="F113" s="16"/>
      <c r="G113" s="16">
        <f t="shared" si="10"/>
        <v>460.7164704</v>
      </c>
      <c r="H113" s="16">
        <v>159.54</v>
      </c>
      <c r="I113" s="16">
        <f t="shared" si="11"/>
        <v>620.2564704</v>
      </c>
    </row>
    <row r="114" s="8" customFormat="1" ht="23" customHeight="1" spans="1:9">
      <c r="A114" s="47" t="s">
        <v>210</v>
      </c>
      <c r="B114" s="46">
        <v>577.47</v>
      </c>
      <c r="C114" s="16">
        <f t="shared" si="9"/>
        <v>-2.58311</v>
      </c>
      <c r="D114" s="16">
        <f>'6.经费拨款'!C114</f>
        <v>-2.58311</v>
      </c>
      <c r="E114" s="16"/>
      <c r="F114" s="16"/>
      <c r="G114" s="16">
        <f t="shared" si="10"/>
        <v>574.88689</v>
      </c>
      <c r="H114" s="16">
        <v>62.64</v>
      </c>
      <c r="I114" s="16">
        <f t="shared" si="11"/>
        <v>637.52689</v>
      </c>
    </row>
    <row r="115" s="8" customFormat="1" ht="23" customHeight="1" spans="1:9">
      <c r="A115" s="47" t="s">
        <v>211</v>
      </c>
      <c r="B115" s="46">
        <v>2611.59</v>
      </c>
      <c r="C115" s="16">
        <f t="shared" si="9"/>
        <v>205.0279814</v>
      </c>
      <c r="D115" s="16">
        <f>'6.经费拨款'!C115</f>
        <v>205.0279814</v>
      </c>
      <c r="E115" s="16"/>
      <c r="F115" s="16"/>
      <c r="G115" s="16">
        <f t="shared" si="10"/>
        <v>2816.6179814</v>
      </c>
      <c r="H115" s="16">
        <v>1066.8</v>
      </c>
      <c r="I115" s="16">
        <f t="shared" si="11"/>
        <v>3883.4179814</v>
      </c>
    </row>
    <row r="116" s="8" customFormat="1" ht="23" customHeight="1" spans="1:9">
      <c r="A116" s="47" t="s">
        <v>212</v>
      </c>
      <c r="B116" s="46">
        <v>1193.1</v>
      </c>
      <c r="C116" s="16">
        <f t="shared" si="9"/>
        <v>246.21372004</v>
      </c>
      <c r="D116" s="16">
        <f>'6.经费拨款'!C116</f>
        <v>246.21372004</v>
      </c>
      <c r="E116" s="16"/>
      <c r="F116" s="16"/>
      <c r="G116" s="16">
        <f t="shared" si="10"/>
        <v>1439.31372004</v>
      </c>
      <c r="H116" s="16">
        <v>151.6</v>
      </c>
      <c r="I116" s="16">
        <f t="shared" si="11"/>
        <v>1590.91372004</v>
      </c>
    </row>
    <row r="117" s="8" customFormat="1" ht="23" customHeight="1" spans="1:9">
      <c r="A117" s="47" t="s">
        <v>213</v>
      </c>
      <c r="B117" s="46">
        <v>2460.33</v>
      </c>
      <c r="C117" s="16">
        <f t="shared" si="9"/>
        <v>291.417688</v>
      </c>
      <c r="D117" s="16">
        <f>'6.经费拨款'!C117</f>
        <v>291.417688</v>
      </c>
      <c r="E117" s="16"/>
      <c r="F117" s="16"/>
      <c r="G117" s="16">
        <f t="shared" si="10"/>
        <v>2751.747688</v>
      </c>
      <c r="H117" s="16">
        <v>565.4</v>
      </c>
      <c r="I117" s="16">
        <f t="shared" si="11"/>
        <v>3317.147688</v>
      </c>
    </row>
    <row r="118" s="8" customFormat="1" ht="23" customHeight="1" spans="1:9">
      <c r="A118" s="47" t="s">
        <v>214</v>
      </c>
      <c r="B118" s="46">
        <v>1126.78</v>
      </c>
      <c r="C118" s="16">
        <f t="shared" si="9"/>
        <v>198.1887231</v>
      </c>
      <c r="D118" s="16">
        <f>'6.经费拨款'!C118</f>
        <v>198.1887231</v>
      </c>
      <c r="E118" s="16"/>
      <c r="F118" s="16"/>
      <c r="G118" s="16">
        <f t="shared" si="10"/>
        <v>1324.9687231</v>
      </c>
      <c r="H118" s="16">
        <v>1574.4</v>
      </c>
      <c r="I118" s="16">
        <f t="shared" si="11"/>
        <v>2899.3687231</v>
      </c>
    </row>
    <row r="119" s="8" customFormat="1" ht="23" customHeight="1" spans="1:9">
      <c r="A119" s="47" t="s">
        <v>215</v>
      </c>
      <c r="B119" s="46">
        <v>1562.41</v>
      </c>
      <c r="C119" s="16">
        <f t="shared" si="9"/>
        <v>235.7311</v>
      </c>
      <c r="D119" s="16">
        <f>'6.经费拨款'!C119</f>
        <v>235.7311</v>
      </c>
      <c r="E119" s="16"/>
      <c r="F119" s="16"/>
      <c r="G119" s="16">
        <f t="shared" si="10"/>
        <v>1798.1411</v>
      </c>
      <c r="H119" s="16">
        <v>466.08</v>
      </c>
      <c r="I119" s="16">
        <f t="shared" si="11"/>
        <v>2264.2211</v>
      </c>
    </row>
    <row r="120" s="8" customFormat="1" ht="23" customHeight="1" spans="1:9">
      <c r="A120" s="47" t="s">
        <v>216</v>
      </c>
      <c r="B120" s="46">
        <v>1294.32</v>
      </c>
      <c r="C120" s="16">
        <f t="shared" si="9"/>
        <v>160.5887555</v>
      </c>
      <c r="D120" s="16">
        <f>'6.经费拨款'!C120</f>
        <v>142.5887555</v>
      </c>
      <c r="E120" s="16">
        <v>18</v>
      </c>
      <c r="F120" s="16"/>
      <c r="G120" s="16">
        <f t="shared" si="10"/>
        <v>1454.9087555</v>
      </c>
      <c r="H120" s="16">
        <v>498.6</v>
      </c>
      <c r="I120" s="16">
        <f t="shared" si="11"/>
        <v>1953.5087555</v>
      </c>
    </row>
    <row r="121" s="8" customFormat="1" ht="23" customHeight="1" spans="1:9">
      <c r="A121" s="47" t="s">
        <v>217</v>
      </c>
      <c r="B121" s="46">
        <v>734.85</v>
      </c>
      <c r="C121" s="16">
        <f t="shared" si="9"/>
        <v>22.9987587</v>
      </c>
      <c r="D121" s="16">
        <f>'6.经费拨款'!C121</f>
        <v>22.9987587</v>
      </c>
      <c r="E121" s="16"/>
      <c r="F121" s="16"/>
      <c r="G121" s="16">
        <f t="shared" si="10"/>
        <v>757.8487587</v>
      </c>
      <c r="H121" s="16">
        <v>248.2</v>
      </c>
      <c r="I121" s="16">
        <f t="shared" si="11"/>
        <v>1006.0487587</v>
      </c>
    </row>
    <row r="122" s="8" customFormat="1" ht="23" customHeight="1" spans="1:9">
      <c r="A122" s="47" t="s">
        <v>218</v>
      </c>
      <c r="B122" s="46">
        <v>767.7</v>
      </c>
      <c r="C122" s="16">
        <f t="shared" si="9"/>
        <v>65.77536</v>
      </c>
      <c r="D122" s="16">
        <f>'6.经费拨款'!C122</f>
        <v>65.77536</v>
      </c>
      <c r="E122" s="16"/>
      <c r="F122" s="16"/>
      <c r="G122" s="16">
        <f t="shared" si="10"/>
        <v>833.47536</v>
      </c>
      <c r="H122" s="16">
        <v>334.72</v>
      </c>
      <c r="I122" s="16">
        <f t="shared" si="11"/>
        <v>1168.19536</v>
      </c>
    </row>
    <row r="123" s="8" customFormat="1" ht="23" customHeight="1" spans="1:9">
      <c r="A123" s="47" t="s">
        <v>219</v>
      </c>
      <c r="B123" s="46">
        <v>934.78</v>
      </c>
      <c r="C123" s="16">
        <f t="shared" si="9"/>
        <v>188.4412</v>
      </c>
      <c r="D123" s="16">
        <f>'6.经费拨款'!C123</f>
        <v>188.4412</v>
      </c>
      <c r="E123" s="16"/>
      <c r="F123" s="16"/>
      <c r="G123" s="16">
        <f t="shared" si="10"/>
        <v>1123.2212</v>
      </c>
      <c r="H123" s="16">
        <v>290.58</v>
      </c>
      <c r="I123" s="16">
        <f t="shared" si="11"/>
        <v>1413.8012</v>
      </c>
    </row>
    <row r="124" s="8" customFormat="1" ht="23" customHeight="1" spans="1:9">
      <c r="A124" s="47" t="s">
        <v>220</v>
      </c>
      <c r="B124" s="46">
        <v>260.59</v>
      </c>
      <c r="C124" s="16">
        <f t="shared" si="9"/>
        <v>75.6132628</v>
      </c>
      <c r="D124" s="16">
        <f>'6.经费拨款'!C124</f>
        <v>75.6132628</v>
      </c>
      <c r="E124" s="16"/>
      <c r="F124" s="16"/>
      <c r="G124" s="16">
        <f t="shared" si="10"/>
        <v>336.2032628</v>
      </c>
      <c r="H124" s="16">
        <v>101.38</v>
      </c>
      <c r="I124" s="16">
        <f t="shared" si="11"/>
        <v>437.5832628</v>
      </c>
    </row>
    <row r="125" s="8" customFormat="1" ht="23" customHeight="1" spans="1:9">
      <c r="A125" s="47" t="s">
        <v>221</v>
      </c>
      <c r="B125" s="46">
        <v>481.13</v>
      </c>
      <c r="C125" s="16">
        <f t="shared" si="9"/>
        <v>31.7401</v>
      </c>
      <c r="D125" s="16">
        <f>'6.经费拨款'!C125</f>
        <v>16.7401</v>
      </c>
      <c r="E125" s="16">
        <v>15</v>
      </c>
      <c r="F125" s="16"/>
      <c r="G125" s="16">
        <f t="shared" si="10"/>
        <v>512.8701</v>
      </c>
      <c r="H125" s="16">
        <v>393</v>
      </c>
      <c r="I125" s="16">
        <f t="shared" si="11"/>
        <v>905.8701</v>
      </c>
    </row>
    <row r="126" s="8" customFormat="1" ht="23" customHeight="1" spans="1:9">
      <c r="A126" s="47" t="s">
        <v>222</v>
      </c>
      <c r="B126" s="46">
        <v>150.75</v>
      </c>
      <c r="C126" s="16">
        <f t="shared" si="9"/>
        <v>0</v>
      </c>
      <c r="D126" s="16">
        <f>'6.经费拨款'!C126</f>
        <v>0</v>
      </c>
      <c r="E126" s="16"/>
      <c r="F126" s="16"/>
      <c r="G126" s="16">
        <f t="shared" si="10"/>
        <v>150.75</v>
      </c>
      <c r="H126" s="16"/>
      <c r="I126" s="16">
        <f t="shared" si="11"/>
        <v>150.75</v>
      </c>
    </row>
    <row r="127" s="8" customFormat="1" ht="23" customHeight="1" spans="1:9">
      <c r="A127" s="47" t="s">
        <v>223</v>
      </c>
      <c r="B127" s="46">
        <v>600.18</v>
      </c>
      <c r="C127" s="16">
        <f t="shared" si="9"/>
        <v>0</v>
      </c>
      <c r="D127" s="16">
        <f>'6.经费拨款'!C127</f>
        <v>0</v>
      </c>
      <c r="E127" s="16"/>
      <c r="F127" s="16"/>
      <c r="G127" s="16">
        <f t="shared" si="10"/>
        <v>600.18</v>
      </c>
      <c r="H127" s="16"/>
      <c r="I127" s="16">
        <f t="shared" si="11"/>
        <v>600.18</v>
      </c>
    </row>
    <row r="128" s="8" customFormat="1" ht="23" customHeight="1" spans="1:9">
      <c r="A128" s="47" t="s">
        <v>224</v>
      </c>
      <c r="B128" s="46">
        <v>528.8</v>
      </c>
      <c r="C128" s="16">
        <f t="shared" si="9"/>
        <v>0</v>
      </c>
      <c r="D128" s="16">
        <f>'6.经费拨款'!C128</f>
        <v>0</v>
      </c>
      <c r="E128" s="16"/>
      <c r="F128" s="16"/>
      <c r="G128" s="16">
        <f t="shared" si="10"/>
        <v>528.8</v>
      </c>
      <c r="H128" s="16"/>
      <c r="I128" s="16">
        <f t="shared" si="11"/>
        <v>528.8</v>
      </c>
    </row>
    <row r="129" s="8" customFormat="1" ht="46" customHeight="1" spans="1:9">
      <c r="A129" s="47" t="s">
        <v>225</v>
      </c>
      <c r="B129" s="46">
        <v>36254.6</v>
      </c>
      <c r="C129" s="16">
        <f t="shared" si="9"/>
        <v>-4559.89</v>
      </c>
      <c r="D129" s="16">
        <f>'6.经费拨款'!C129</f>
        <v>-4559.89</v>
      </c>
      <c r="E129" s="16"/>
      <c r="F129" s="16"/>
      <c r="G129" s="16">
        <f t="shared" si="10"/>
        <v>31694.71</v>
      </c>
      <c r="H129" s="16">
        <v>11841.69</v>
      </c>
      <c r="I129" s="16">
        <f t="shared" si="11"/>
        <v>43536.4</v>
      </c>
    </row>
    <row r="130" s="8" customFormat="1" ht="23" customHeight="1" spans="1:9">
      <c r="A130" s="47" t="s">
        <v>226</v>
      </c>
      <c r="B130" s="46">
        <v>46.4</v>
      </c>
      <c r="C130" s="16">
        <f t="shared" si="9"/>
        <v>0</v>
      </c>
      <c r="D130" s="16">
        <f>'6.经费拨款'!C130</f>
        <v>0</v>
      </c>
      <c r="E130" s="16"/>
      <c r="F130" s="16"/>
      <c r="G130" s="16">
        <f t="shared" si="10"/>
        <v>46.4</v>
      </c>
      <c r="H130" s="16"/>
      <c r="I130" s="16">
        <f t="shared" si="11"/>
        <v>46.4</v>
      </c>
    </row>
    <row r="131" s="8" customFormat="1" ht="23" customHeight="1" spans="1:9">
      <c r="A131" s="47" t="s">
        <v>227</v>
      </c>
      <c r="B131" s="46">
        <v>26.24</v>
      </c>
      <c r="C131" s="16">
        <f t="shared" si="9"/>
        <v>0</v>
      </c>
      <c r="D131" s="16">
        <f>'6.经费拨款'!C131</f>
        <v>0</v>
      </c>
      <c r="E131" s="16"/>
      <c r="F131" s="16"/>
      <c r="G131" s="16">
        <f t="shared" si="10"/>
        <v>26.24</v>
      </c>
      <c r="H131" s="16"/>
      <c r="I131" s="16">
        <f t="shared" si="11"/>
        <v>26.24</v>
      </c>
    </row>
    <row r="132" s="8" customFormat="1" ht="23" customHeight="1" spans="1:9">
      <c r="A132" s="47" t="s">
        <v>228</v>
      </c>
      <c r="B132" s="46">
        <v>20</v>
      </c>
      <c r="C132" s="16">
        <f t="shared" si="9"/>
        <v>0</v>
      </c>
      <c r="D132" s="16">
        <f>'6.经费拨款'!C132</f>
        <v>0</v>
      </c>
      <c r="E132" s="16"/>
      <c r="F132" s="16"/>
      <c r="G132" s="16">
        <f t="shared" si="10"/>
        <v>20</v>
      </c>
      <c r="H132" s="16"/>
      <c r="I132" s="16">
        <f t="shared" si="11"/>
        <v>20</v>
      </c>
    </row>
    <row r="133" s="8" customFormat="1" ht="23" customHeight="1" spans="1:9">
      <c r="A133" s="47" t="s">
        <v>229</v>
      </c>
      <c r="B133" s="46">
        <v>4.8</v>
      </c>
      <c r="C133" s="16">
        <f t="shared" si="9"/>
        <v>0</v>
      </c>
      <c r="D133" s="16">
        <f>'6.经费拨款'!C133</f>
        <v>0</v>
      </c>
      <c r="E133" s="16"/>
      <c r="F133" s="16"/>
      <c r="G133" s="16">
        <f t="shared" si="10"/>
        <v>4.8</v>
      </c>
      <c r="H133" s="16"/>
      <c r="I133" s="16">
        <f t="shared" si="11"/>
        <v>4.8</v>
      </c>
    </row>
    <row r="134" s="8" customFormat="1" ht="23" customHeight="1" spans="1:9">
      <c r="A134" s="47" t="s">
        <v>230</v>
      </c>
      <c r="B134" s="46">
        <v>6.4</v>
      </c>
      <c r="C134" s="16">
        <f t="shared" si="9"/>
        <v>0</v>
      </c>
      <c r="D134" s="16">
        <f>'6.经费拨款'!C134</f>
        <v>0</v>
      </c>
      <c r="E134" s="16"/>
      <c r="F134" s="16"/>
      <c r="G134" s="16">
        <f t="shared" si="10"/>
        <v>6.4</v>
      </c>
      <c r="H134" s="16"/>
      <c r="I134" s="16">
        <f t="shared" si="11"/>
        <v>6.4</v>
      </c>
    </row>
    <row r="135" s="8" customFormat="1" ht="23" customHeight="1" spans="1:9">
      <c r="A135" s="47" t="s">
        <v>231</v>
      </c>
      <c r="B135" s="46">
        <v>17.4</v>
      </c>
      <c r="C135" s="16">
        <f t="shared" ref="C135:C166" si="12">D135+E135+F135</f>
        <v>0</v>
      </c>
      <c r="D135" s="16">
        <f>'6.经费拨款'!C135</f>
        <v>0</v>
      </c>
      <c r="E135" s="16"/>
      <c r="F135" s="16"/>
      <c r="G135" s="16">
        <f t="shared" si="10"/>
        <v>17.4</v>
      </c>
      <c r="H135" s="16"/>
      <c r="I135" s="16">
        <f t="shared" si="11"/>
        <v>17.4</v>
      </c>
    </row>
    <row r="136" s="8" customFormat="1" ht="23" customHeight="1" spans="1:9">
      <c r="A136" s="47" t="s">
        <v>232</v>
      </c>
      <c r="B136" s="46">
        <v>22</v>
      </c>
      <c r="C136" s="16">
        <f t="shared" si="12"/>
        <v>0</v>
      </c>
      <c r="D136" s="16">
        <f>'6.经费拨款'!C136</f>
        <v>0</v>
      </c>
      <c r="E136" s="16"/>
      <c r="F136" s="16"/>
      <c r="G136" s="16">
        <f t="shared" si="10"/>
        <v>22</v>
      </c>
      <c r="H136" s="16"/>
      <c r="I136" s="16">
        <f t="shared" si="11"/>
        <v>22</v>
      </c>
    </row>
    <row r="137" s="8" customFormat="1" ht="23" customHeight="1" spans="1:9">
      <c r="A137" s="47" t="s">
        <v>233</v>
      </c>
      <c r="B137" s="46">
        <v>6.4</v>
      </c>
      <c r="C137" s="16">
        <f t="shared" si="12"/>
        <v>0</v>
      </c>
      <c r="D137" s="16">
        <f>'6.经费拨款'!C137</f>
        <v>0</v>
      </c>
      <c r="E137" s="16"/>
      <c r="F137" s="16"/>
      <c r="G137" s="16">
        <f t="shared" si="10"/>
        <v>6.4</v>
      </c>
      <c r="H137" s="16"/>
      <c r="I137" s="16">
        <f t="shared" si="11"/>
        <v>6.4</v>
      </c>
    </row>
    <row r="138" s="8" customFormat="1" ht="23" customHeight="1" spans="1:9">
      <c r="A138" s="47" t="s">
        <v>234</v>
      </c>
      <c r="B138" s="46">
        <v>2</v>
      </c>
      <c r="C138" s="16">
        <f t="shared" si="12"/>
        <v>0</v>
      </c>
      <c r="D138" s="16">
        <f>'6.经费拨款'!C138</f>
        <v>0</v>
      </c>
      <c r="E138" s="16"/>
      <c r="F138" s="16"/>
      <c r="G138" s="16">
        <f t="shared" si="10"/>
        <v>2</v>
      </c>
      <c r="H138" s="16"/>
      <c r="I138" s="16">
        <f t="shared" si="11"/>
        <v>2</v>
      </c>
    </row>
    <row r="139" s="8" customFormat="1" ht="23" customHeight="1" spans="1:9">
      <c r="A139" s="47" t="s">
        <v>235</v>
      </c>
      <c r="B139" s="46">
        <v>12</v>
      </c>
      <c r="C139" s="16">
        <f t="shared" si="12"/>
        <v>0</v>
      </c>
      <c r="D139" s="16">
        <f>'6.经费拨款'!C139</f>
        <v>0</v>
      </c>
      <c r="E139" s="16"/>
      <c r="F139" s="16"/>
      <c r="G139" s="16">
        <f t="shared" si="10"/>
        <v>12</v>
      </c>
      <c r="H139" s="16"/>
      <c r="I139" s="16">
        <f t="shared" si="11"/>
        <v>12</v>
      </c>
    </row>
    <row r="140" s="8" customFormat="1" ht="23" customHeight="1" spans="1:9">
      <c r="A140" s="47" t="s">
        <v>236</v>
      </c>
      <c r="B140" s="46">
        <v>2770</v>
      </c>
      <c r="C140" s="16">
        <f t="shared" si="12"/>
        <v>0</v>
      </c>
      <c r="D140" s="16">
        <f>'6.经费拨款'!C140</f>
        <v>0</v>
      </c>
      <c r="E140" s="16"/>
      <c r="F140" s="16"/>
      <c r="G140" s="16">
        <f t="shared" si="10"/>
        <v>2770</v>
      </c>
      <c r="H140" s="16"/>
      <c r="I140" s="16">
        <f t="shared" si="11"/>
        <v>2770</v>
      </c>
    </row>
    <row r="141" s="8" customFormat="1" ht="23" customHeight="1" spans="1:9">
      <c r="A141" s="47" t="s">
        <v>237</v>
      </c>
      <c r="B141" s="46">
        <v>160</v>
      </c>
      <c r="C141" s="16">
        <f t="shared" si="12"/>
        <v>0</v>
      </c>
      <c r="D141" s="16">
        <f>'6.经费拨款'!C141</f>
        <v>0</v>
      </c>
      <c r="E141" s="16"/>
      <c r="F141" s="16"/>
      <c r="G141" s="16">
        <f t="shared" si="10"/>
        <v>160</v>
      </c>
      <c r="H141" s="16"/>
      <c r="I141" s="16">
        <f t="shared" si="11"/>
        <v>160</v>
      </c>
    </row>
    <row r="142" s="8" customFormat="1" ht="23" customHeight="1" spans="1:9">
      <c r="A142" s="47" t="s">
        <v>238</v>
      </c>
      <c r="B142" s="46">
        <v>92</v>
      </c>
      <c r="C142" s="16">
        <f t="shared" si="12"/>
        <v>0</v>
      </c>
      <c r="D142" s="16">
        <f>'6.经费拨款'!C142</f>
        <v>0</v>
      </c>
      <c r="E142" s="16"/>
      <c r="F142" s="16"/>
      <c r="G142" s="16">
        <f t="shared" si="10"/>
        <v>92</v>
      </c>
      <c r="H142" s="16"/>
      <c r="I142" s="16">
        <f t="shared" si="11"/>
        <v>92</v>
      </c>
    </row>
    <row r="143" s="8" customFormat="1" ht="23" customHeight="1" spans="1:9">
      <c r="A143" s="47" t="s">
        <v>239</v>
      </c>
      <c r="B143" s="46">
        <v>12</v>
      </c>
      <c r="C143" s="16">
        <f t="shared" si="12"/>
        <v>0</v>
      </c>
      <c r="D143" s="16">
        <f>'6.经费拨款'!C143</f>
        <v>0</v>
      </c>
      <c r="E143" s="16"/>
      <c r="F143" s="16"/>
      <c r="G143" s="16">
        <f t="shared" si="10"/>
        <v>12</v>
      </c>
      <c r="H143" s="16"/>
      <c r="I143" s="16">
        <f t="shared" si="11"/>
        <v>12</v>
      </c>
    </row>
    <row r="144" s="8" customFormat="1" ht="23" customHeight="1" spans="1:9">
      <c r="A144" s="47" t="s">
        <v>240</v>
      </c>
      <c r="B144" s="46">
        <v>42335.05</v>
      </c>
      <c r="C144" s="16">
        <f t="shared" si="12"/>
        <v>7455.79</v>
      </c>
      <c r="D144" s="16">
        <f>'6.经费拨款'!C144</f>
        <v>2656.79</v>
      </c>
      <c r="E144" s="16">
        <v>-371</v>
      </c>
      <c r="F144" s="16">
        <v>5170</v>
      </c>
      <c r="G144" s="16">
        <f t="shared" si="10"/>
        <v>49790.84</v>
      </c>
      <c r="H144" s="16">
        <v>33010.64</v>
      </c>
      <c r="I144" s="16">
        <f t="shared" si="11"/>
        <v>82801.48</v>
      </c>
    </row>
    <row r="145" s="8" customFormat="1" ht="23" customHeight="1" spans="1:9">
      <c r="A145" s="47" t="s">
        <v>241</v>
      </c>
      <c r="B145" s="46">
        <v>2000</v>
      </c>
      <c r="C145" s="16">
        <f t="shared" si="12"/>
        <v>0</v>
      </c>
      <c r="D145" s="16">
        <f>'6.经费拨款'!C145</f>
        <v>0</v>
      </c>
      <c r="E145" s="16"/>
      <c r="F145" s="16"/>
      <c r="G145" s="16">
        <f t="shared" ref="G145:G176" si="13">B145+C145</f>
        <v>2000</v>
      </c>
      <c r="H145" s="16"/>
      <c r="I145" s="16">
        <f t="shared" ref="I145:I176" si="14">G145+H145</f>
        <v>2000</v>
      </c>
    </row>
    <row r="146" s="8" customFormat="1" ht="23" customHeight="1" spans="1:9">
      <c r="A146" s="47" t="s">
        <v>242</v>
      </c>
      <c r="B146" s="46">
        <v>200</v>
      </c>
      <c r="C146" s="16">
        <f t="shared" si="12"/>
        <v>0</v>
      </c>
      <c r="D146" s="16">
        <f>'6.经费拨款'!C146</f>
        <v>0</v>
      </c>
      <c r="E146" s="16"/>
      <c r="F146" s="16"/>
      <c r="G146" s="16">
        <f t="shared" si="13"/>
        <v>200</v>
      </c>
      <c r="H146" s="16"/>
      <c r="I146" s="16">
        <f t="shared" si="14"/>
        <v>200</v>
      </c>
    </row>
    <row r="147" s="8" customFormat="1" ht="23" customHeight="1" spans="1:9">
      <c r="A147" s="47" t="s">
        <v>243</v>
      </c>
      <c r="B147" s="46">
        <v>15</v>
      </c>
      <c r="C147" s="16">
        <f t="shared" si="12"/>
        <v>0</v>
      </c>
      <c r="D147" s="16">
        <f>'6.经费拨款'!C147</f>
        <v>0</v>
      </c>
      <c r="E147" s="16"/>
      <c r="F147" s="16"/>
      <c r="G147" s="16">
        <f t="shared" si="13"/>
        <v>15</v>
      </c>
      <c r="H147" s="16"/>
      <c r="I147" s="16">
        <f t="shared" si="14"/>
        <v>15</v>
      </c>
    </row>
    <row r="148" s="8" customFormat="1" ht="23" customHeight="1" spans="1:9">
      <c r="A148" s="47" t="s">
        <v>244</v>
      </c>
      <c r="B148" s="46">
        <v>1000</v>
      </c>
      <c r="C148" s="16">
        <f t="shared" si="12"/>
        <v>0</v>
      </c>
      <c r="D148" s="16">
        <f>'6.经费拨款'!C148</f>
        <v>0</v>
      </c>
      <c r="E148" s="16"/>
      <c r="F148" s="16"/>
      <c r="G148" s="16">
        <f t="shared" si="13"/>
        <v>1000</v>
      </c>
      <c r="H148" s="16"/>
      <c r="I148" s="16">
        <f t="shared" si="14"/>
        <v>1000</v>
      </c>
    </row>
    <row r="149" s="8" customFormat="1" ht="23" customHeight="1" spans="1:9">
      <c r="A149" s="47" t="s">
        <v>245</v>
      </c>
      <c r="B149" s="46">
        <v>3000</v>
      </c>
      <c r="C149" s="16">
        <f t="shared" si="12"/>
        <v>0</v>
      </c>
      <c r="D149" s="16">
        <f>'6.经费拨款'!C149</f>
        <v>0</v>
      </c>
      <c r="E149" s="16"/>
      <c r="F149" s="16"/>
      <c r="G149" s="16">
        <f t="shared" si="13"/>
        <v>3000</v>
      </c>
      <c r="H149" s="16"/>
      <c r="I149" s="16">
        <f t="shared" si="14"/>
        <v>3000</v>
      </c>
    </row>
    <row r="150" s="8" customFormat="1" ht="23" customHeight="1" spans="1:9">
      <c r="A150" s="47" t="s">
        <v>246</v>
      </c>
      <c r="B150" s="46">
        <v>154</v>
      </c>
      <c r="C150" s="16">
        <f t="shared" si="12"/>
        <v>0</v>
      </c>
      <c r="D150" s="16">
        <f>'6.经费拨款'!C150</f>
        <v>0</v>
      </c>
      <c r="E150" s="16"/>
      <c r="F150" s="16"/>
      <c r="G150" s="16">
        <f t="shared" si="13"/>
        <v>154</v>
      </c>
      <c r="H150" s="16"/>
      <c r="I150" s="16">
        <f t="shared" si="14"/>
        <v>154</v>
      </c>
    </row>
    <row r="151" s="8" customFormat="1" ht="23" customHeight="1" spans="1:9">
      <c r="A151" s="47" t="s">
        <v>247</v>
      </c>
      <c r="B151" s="46">
        <v>6809</v>
      </c>
      <c r="C151" s="16">
        <f t="shared" si="12"/>
        <v>-259.64</v>
      </c>
      <c r="D151" s="16">
        <f>'6.经费拨款'!C151</f>
        <v>-259.64</v>
      </c>
      <c r="E151" s="16"/>
      <c r="F151" s="16"/>
      <c r="G151" s="16">
        <f t="shared" si="13"/>
        <v>6549.36</v>
      </c>
      <c r="H151" s="16"/>
      <c r="I151" s="16">
        <f t="shared" si="14"/>
        <v>6549.36</v>
      </c>
    </row>
    <row r="152" s="8" customFormat="1" ht="23" customHeight="1" spans="1:9">
      <c r="A152" s="47" t="s">
        <v>248</v>
      </c>
      <c r="B152" s="46">
        <v>1000</v>
      </c>
      <c r="C152" s="16">
        <f t="shared" si="12"/>
        <v>-681.09</v>
      </c>
      <c r="D152" s="16">
        <f>'6.经费拨款'!C152</f>
        <v>-681.09</v>
      </c>
      <c r="E152" s="16"/>
      <c r="F152" s="16"/>
      <c r="G152" s="16">
        <f t="shared" si="13"/>
        <v>318.91</v>
      </c>
      <c r="H152" s="16"/>
      <c r="I152" s="16">
        <f t="shared" si="14"/>
        <v>318.91</v>
      </c>
    </row>
    <row r="153" s="8" customFormat="1" ht="23" customHeight="1" spans="1:9">
      <c r="A153" s="47" t="s">
        <v>249</v>
      </c>
      <c r="B153" s="46">
        <v>240</v>
      </c>
      <c r="C153" s="16">
        <f t="shared" si="12"/>
        <v>0</v>
      </c>
      <c r="D153" s="16">
        <f>'6.经费拨款'!C153</f>
        <v>0</v>
      </c>
      <c r="E153" s="16"/>
      <c r="F153" s="16"/>
      <c r="G153" s="16">
        <f t="shared" si="13"/>
        <v>240</v>
      </c>
      <c r="H153" s="16"/>
      <c r="I153" s="16">
        <f t="shared" si="14"/>
        <v>240</v>
      </c>
    </row>
    <row r="154" s="8" customFormat="1" ht="23" customHeight="1" spans="1:9">
      <c r="A154" s="47" t="s">
        <v>250</v>
      </c>
      <c r="B154" s="46">
        <v>88</v>
      </c>
      <c r="C154" s="16">
        <f t="shared" si="12"/>
        <v>70</v>
      </c>
      <c r="D154" s="16">
        <f>'6.经费拨款'!C154</f>
        <v>70</v>
      </c>
      <c r="E154" s="16"/>
      <c r="F154" s="16"/>
      <c r="G154" s="16">
        <f t="shared" si="13"/>
        <v>158</v>
      </c>
      <c r="H154" s="16"/>
      <c r="I154" s="16">
        <f t="shared" si="14"/>
        <v>158</v>
      </c>
    </row>
    <row r="155" s="8" customFormat="1" ht="23" customHeight="1" spans="1:9">
      <c r="A155" s="47" t="s">
        <v>251</v>
      </c>
      <c r="B155" s="46">
        <v>406.38</v>
      </c>
      <c r="C155" s="16">
        <f t="shared" si="12"/>
        <v>-6.38</v>
      </c>
      <c r="D155" s="16">
        <f>'6.经费拨款'!C155</f>
        <v>-6.38</v>
      </c>
      <c r="E155" s="16"/>
      <c r="F155" s="16"/>
      <c r="G155" s="16">
        <f t="shared" si="13"/>
        <v>400</v>
      </c>
      <c r="H155" s="16"/>
      <c r="I155" s="16">
        <f t="shared" si="14"/>
        <v>400</v>
      </c>
    </row>
    <row r="156" s="8" customFormat="1" ht="23" customHeight="1" spans="1:9">
      <c r="A156" s="47" t="s">
        <v>252</v>
      </c>
      <c r="B156" s="46">
        <v>4700</v>
      </c>
      <c r="C156" s="16">
        <f t="shared" si="12"/>
        <v>-2294.89</v>
      </c>
      <c r="D156" s="16">
        <f>'6.经费拨款'!C156</f>
        <v>-2294.89</v>
      </c>
      <c r="E156" s="16"/>
      <c r="F156" s="16"/>
      <c r="G156" s="16">
        <f t="shared" si="13"/>
        <v>2405.11</v>
      </c>
      <c r="H156" s="16"/>
      <c r="I156" s="16">
        <f t="shared" si="14"/>
        <v>2405.11</v>
      </c>
    </row>
    <row r="157" s="8" customFormat="1" ht="23" customHeight="1" spans="1:9">
      <c r="A157" s="47" t="s">
        <v>253</v>
      </c>
      <c r="B157" s="46">
        <v>28</v>
      </c>
      <c r="C157" s="16">
        <f t="shared" si="12"/>
        <v>0</v>
      </c>
      <c r="D157" s="16">
        <f>'6.经费拨款'!C157</f>
        <v>0</v>
      </c>
      <c r="E157" s="16"/>
      <c r="F157" s="16"/>
      <c r="G157" s="16">
        <f t="shared" si="13"/>
        <v>28</v>
      </c>
      <c r="H157" s="16"/>
      <c r="I157" s="16">
        <f t="shared" si="14"/>
        <v>28</v>
      </c>
    </row>
    <row r="158" s="8" customFormat="1" ht="23" customHeight="1" spans="1:9">
      <c r="A158" s="47" t="s">
        <v>254</v>
      </c>
      <c r="B158" s="46">
        <v>144</v>
      </c>
      <c r="C158" s="16">
        <f t="shared" si="12"/>
        <v>40.2</v>
      </c>
      <c r="D158" s="16">
        <f>'6.经费拨款'!C158</f>
        <v>40.2</v>
      </c>
      <c r="E158" s="16"/>
      <c r="F158" s="16"/>
      <c r="G158" s="16">
        <f t="shared" si="13"/>
        <v>184.2</v>
      </c>
      <c r="H158" s="16"/>
      <c r="I158" s="16">
        <f t="shared" si="14"/>
        <v>184.2</v>
      </c>
    </row>
    <row r="159" s="8" customFormat="1" ht="23" customHeight="1" spans="1:9">
      <c r="A159" s="47" t="s">
        <v>255</v>
      </c>
      <c r="B159" s="46">
        <v>200</v>
      </c>
      <c r="C159" s="16">
        <f t="shared" si="12"/>
        <v>0</v>
      </c>
      <c r="D159" s="16">
        <f>'6.经费拨款'!C159</f>
        <v>0</v>
      </c>
      <c r="E159" s="16"/>
      <c r="F159" s="16"/>
      <c r="G159" s="16">
        <f t="shared" si="13"/>
        <v>200</v>
      </c>
      <c r="H159" s="16"/>
      <c r="I159" s="16">
        <f t="shared" si="14"/>
        <v>200</v>
      </c>
    </row>
    <row r="160" s="8" customFormat="1" ht="23" customHeight="1" spans="1:9">
      <c r="A160" s="47" t="s">
        <v>256</v>
      </c>
      <c r="B160" s="46">
        <v>50</v>
      </c>
      <c r="C160" s="16">
        <f t="shared" si="12"/>
        <v>-4</v>
      </c>
      <c r="D160" s="16">
        <f>'6.经费拨款'!C160</f>
        <v>-4</v>
      </c>
      <c r="E160" s="16"/>
      <c r="F160" s="16"/>
      <c r="G160" s="16">
        <f t="shared" si="13"/>
        <v>46</v>
      </c>
      <c r="H160" s="16"/>
      <c r="I160" s="16">
        <f t="shared" si="14"/>
        <v>46</v>
      </c>
    </row>
    <row r="161" s="8" customFormat="1" ht="23" customHeight="1" spans="1:9">
      <c r="A161" s="47" t="s">
        <v>257</v>
      </c>
      <c r="B161" s="46">
        <v>240</v>
      </c>
      <c r="C161" s="16">
        <f t="shared" si="12"/>
        <v>84.31</v>
      </c>
      <c r="D161" s="16">
        <f>'6.经费拨款'!C161</f>
        <v>84.31</v>
      </c>
      <c r="E161" s="16"/>
      <c r="F161" s="16"/>
      <c r="G161" s="16">
        <f t="shared" si="13"/>
        <v>324.31</v>
      </c>
      <c r="H161" s="16"/>
      <c r="I161" s="16">
        <f t="shared" si="14"/>
        <v>324.31</v>
      </c>
    </row>
    <row r="162" s="8" customFormat="1" ht="23" customHeight="1" spans="1:9">
      <c r="A162" s="17" t="s">
        <v>258</v>
      </c>
      <c r="B162" s="46">
        <v>800</v>
      </c>
      <c r="C162" s="16">
        <f t="shared" si="12"/>
        <v>-800</v>
      </c>
      <c r="D162" s="16">
        <f>'6.经费拨款'!C162</f>
        <v>-800</v>
      </c>
      <c r="E162" s="16"/>
      <c r="F162" s="16"/>
      <c r="G162" s="16">
        <f t="shared" si="13"/>
        <v>0</v>
      </c>
      <c r="H162" s="16"/>
      <c r="I162" s="16">
        <f t="shared" si="14"/>
        <v>0</v>
      </c>
    </row>
    <row r="163" s="8" customFormat="1" ht="23" customHeight="1" spans="1:9">
      <c r="A163" s="17" t="s">
        <v>259</v>
      </c>
      <c r="B163" s="46">
        <v>100</v>
      </c>
      <c r="C163" s="16">
        <f t="shared" si="12"/>
        <v>32.8</v>
      </c>
      <c r="D163" s="16">
        <f>'6.经费拨款'!C163</f>
        <v>32.8</v>
      </c>
      <c r="E163" s="16"/>
      <c r="F163" s="16"/>
      <c r="G163" s="16">
        <f t="shared" si="13"/>
        <v>132.8</v>
      </c>
      <c r="H163" s="16"/>
      <c r="I163" s="16">
        <f t="shared" si="14"/>
        <v>132.8</v>
      </c>
    </row>
    <row r="164" s="8" customFormat="1" ht="23" customHeight="1" spans="1:9">
      <c r="A164" s="17" t="s">
        <v>260</v>
      </c>
      <c r="B164" s="46">
        <v>410</v>
      </c>
      <c r="C164" s="16">
        <f t="shared" si="12"/>
        <v>0</v>
      </c>
      <c r="D164" s="16">
        <f>'6.经费拨款'!C164</f>
        <v>0</v>
      </c>
      <c r="E164" s="16"/>
      <c r="F164" s="16"/>
      <c r="G164" s="16">
        <f t="shared" si="13"/>
        <v>410</v>
      </c>
      <c r="H164" s="16"/>
      <c r="I164" s="16">
        <f t="shared" si="14"/>
        <v>410</v>
      </c>
    </row>
    <row r="165" s="8" customFormat="1" ht="23" customHeight="1" spans="1:9">
      <c r="A165" s="17" t="s">
        <v>261</v>
      </c>
      <c r="B165" s="46">
        <v>35</v>
      </c>
      <c r="C165" s="16">
        <f t="shared" si="12"/>
        <v>0</v>
      </c>
      <c r="D165" s="16">
        <f>'6.经费拨款'!C165</f>
        <v>0</v>
      </c>
      <c r="E165" s="16"/>
      <c r="F165" s="16"/>
      <c r="G165" s="16">
        <f t="shared" si="13"/>
        <v>35</v>
      </c>
      <c r="H165" s="16"/>
      <c r="I165" s="16">
        <f t="shared" si="14"/>
        <v>35</v>
      </c>
    </row>
    <row r="166" ht="23" customHeight="1" spans="1:9">
      <c r="A166" s="17" t="s">
        <v>262</v>
      </c>
      <c r="B166" s="46">
        <v>930.96</v>
      </c>
      <c r="C166" s="16">
        <f t="shared" si="12"/>
        <v>0</v>
      </c>
      <c r="D166" s="16">
        <f>'6.经费拨款'!C166</f>
        <v>0</v>
      </c>
      <c r="E166" s="16"/>
      <c r="F166" s="16"/>
      <c r="G166" s="16">
        <f t="shared" si="13"/>
        <v>930.96</v>
      </c>
      <c r="H166" s="16"/>
      <c r="I166" s="16">
        <f t="shared" si="14"/>
        <v>930.96</v>
      </c>
    </row>
    <row r="167" s="8" customFormat="1" ht="23" customHeight="1" spans="1:9">
      <c r="A167" s="17" t="s">
        <v>263</v>
      </c>
      <c r="B167" s="46">
        <v>200</v>
      </c>
      <c r="C167" s="16">
        <f t="shared" ref="C167:C202" si="15">D167+E167+F167</f>
        <v>-182.94</v>
      </c>
      <c r="D167" s="16">
        <f>'6.经费拨款'!C167</f>
        <v>-182.94</v>
      </c>
      <c r="E167" s="16"/>
      <c r="F167" s="16"/>
      <c r="G167" s="16">
        <f t="shared" si="13"/>
        <v>17.06</v>
      </c>
      <c r="H167" s="16"/>
      <c r="I167" s="16">
        <f t="shared" si="14"/>
        <v>17.06</v>
      </c>
    </row>
    <row r="168" s="8" customFormat="1" ht="23" customHeight="1" spans="1:9">
      <c r="A168" s="17" t="s">
        <v>264</v>
      </c>
      <c r="B168" s="46">
        <v>310.65</v>
      </c>
      <c r="C168" s="16">
        <f t="shared" si="15"/>
        <v>0</v>
      </c>
      <c r="D168" s="16">
        <f>'6.经费拨款'!C168</f>
        <v>0</v>
      </c>
      <c r="E168" s="16"/>
      <c r="F168" s="16"/>
      <c r="G168" s="16">
        <f t="shared" si="13"/>
        <v>310.65</v>
      </c>
      <c r="H168" s="16"/>
      <c r="I168" s="16">
        <f t="shared" si="14"/>
        <v>310.65</v>
      </c>
    </row>
    <row r="169" s="8" customFormat="1" ht="23" customHeight="1" spans="1:9">
      <c r="A169" s="17" t="s">
        <v>265</v>
      </c>
      <c r="B169" s="46">
        <v>25</v>
      </c>
      <c r="C169" s="16">
        <f t="shared" si="15"/>
        <v>1</v>
      </c>
      <c r="D169" s="16">
        <f>'6.经费拨款'!C169</f>
        <v>1</v>
      </c>
      <c r="E169" s="16"/>
      <c r="F169" s="16"/>
      <c r="G169" s="16">
        <f t="shared" si="13"/>
        <v>26</v>
      </c>
      <c r="H169" s="16"/>
      <c r="I169" s="16">
        <f t="shared" si="14"/>
        <v>26</v>
      </c>
    </row>
    <row r="170" s="8" customFormat="1" ht="23" customHeight="1" spans="1:9">
      <c r="A170" s="17" t="s">
        <v>266</v>
      </c>
      <c r="B170" s="46">
        <v>80</v>
      </c>
      <c r="C170" s="16">
        <f t="shared" si="15"/>
        <v>0</v>
      </c>
      <c r="D170" s="16">
        <f>'6.经费拨款'!C170</f>
        <v>0</v>
      </c>
      <c r="E170" s="16"/>
      <c r="F170" s="16"/>
      <c r="G170" s="16">
        <f t="shared" si="13"/>
        <v>80</v>
      </c>
      <c r="H170" s="16"/>
      <c r="I170" s="16">
        <f t="shared" si="14"/>
        <v>80</v>
      </c>
    </row>
    <row r="171" s="8" customFormat="1" ht="23" customHeight="1" spans="1:9">
      <c r="A171" s="17" t="s">
        <v>267</v>
      </c>
      <c r="B171" s="46">
        <v>44</v>
      </c>
      <c r="C171" s="16">
        <f t="shared" si="15"/>
        <v>-44</v>
      </c>
      <c r="D171" s="16">
        <f>'6.经费拨款'!C171</f>
        <v>-44</v>
      </c>
      <c r="E171" s="16"/>
      <c r="F171" s="16"/>
      <c r="G171" s="16">
        <f t="shared" si="13"/>
        <v>0</v>
      </c>
      <c r="H171" s="16"/>
      <c r="I171" s="16">
        <f t="shared" si="14"/>
        <v>0</v>
      </c>
    </row>
    <row r="172" s="8" customFormat="1" ht="23" customHeight="1" spans="1:9">
      <c r="A172" s="17" t="s">
        <v>268</v>
      </c>
      <c r="B172" s="46">
        <v>45</v>
      </c>
      <c r="C172" s="16">
        <f t="shared" si="15"/>
        <v>10</v>
      </c>
      <c r="D172" s="16">
        <f>'6.经费拨款'!C172</f>
        <v>10</v>
      </c>
      <c r="E172" s="16"/>
      <c r="F172" s="16"/>
      <c r="G172" s="16">
        <f t="shared" si="13"/>
        <v>55</v>
      </c>
      <c r="H172" s="16"/>
      <c r="I172" s="16">
        <f t="shared" si="14"/>
        <v>55</v>
      </c>
    </row>
    <row r="173" s="8" customFormat="1" ht="23" customHeight="1" spans="1:9">
      <c r="A173" s="17" t="s">
        <v>269</v>
      </c>
      <c r="B173" s="46">
        <v>200</v>
      </c>
      <c r="C173" s="16">
        <f t="shared" si="15"/>
        <v>0</v>
      </c>
      <c r="D173" s="16">
        <f>'6.经费拨款'!C173</f>
        <v>0</v>
      </c>
      <c r="E173" s="16"/>
      <c r="F173" s="16"/>
      <c r="G173" s="16">
        <f t="shared" si="13"/>
        <v>200</v>
      </c>
      <c r="H173" s="16"/>
      <c r="I173" s="16">
        <f t="shared" si="14"/>
        <v>200</v>
      </c>
    </row>
    <row r="174" s="8" customFormat="1" ht="23" customHeight="1" spans="1:9">
      <c r="A174" s="17" t="s">
        <v>270</v>
      </c>
      <c r="B174" s="46">
        <v>58</v>
      </c>
      <c r="C174" s="16">
        <f t="shared" si="15"/>
        <v>0</v>
      </c>
      <c r="D174" s="16">
        <f>'6.经费拨款'!C174</f>
        <v>0</v>
      </c>
      <c r="E174" s="16"/>
      <c r="F174" s="16"/>
      <c r="G174" s="16">
        <f t="shared" si="13"/>
        <v>58</v>
      </c>
      <c r="H174" s="16"/>
      <c r="I174" s="16">
        <f t="shared" si="14"/>
        <v>58</v>
      </c>
    </row>
    <row r="175" s="8" customFormat="1" ht="23" customHeight="1" spans="1:9">
      <c r="A175" s="17" t="s">
        <v>271</v>
      </c>
      <c r="B175" s="46">
        <v>120</v>
      </c>
      <c r="C175" s="16">
        <f t="shared" si="15"/>
        <v>0</v>
      </c>
      <c r="D175" s="16">
        <f>'6.经费拨款'!C175</f>
        <v>0</v>
      </c>
      <c r="E175" s="16"/>
      <c r="F175" s="16"/>
      <c r="G175" s="16">
        <f t="shared" si="13"/>
        <v>120</v>
      </c>
      <c r="H175" s="16"/>
      <c r="I175" s="16">
        <f t="shared" si="14"/>
        <v>120</v>
      </c>
    </row>
    <row r="176" s="8" customFormat="1" ht="23" customHeight="1" spans="1:9">
      <c r="A176" s="17" t="s">
        <v>272</v>
      </c>
      <c r="B176" s="46">
        <v>500</v>
      </c>
      <c r="C176" s="16">
        <f t="shared" si="15"/>
        <v>0</v>
      </c>
      <c r="D176" s="16">
        <f>'6.经费拨款'!C176</f>
        <v>0</v>
      </c>
      <c r="E176" s="16"/>
      <c r="F176" s="16"/>
      <c r="G176" s="16">
        <f t="shared" si="13"/>
        <v>500</v>
      </c>
      <c r="H176" s="16"/>
      <c r="I176" s="16">
        <f t="shared" si="14"/>
        <v>500</v>
      </c>
    </row>
    <row r="177" s="8" customFormat="1" ht="23" customHeight="1" spans="1:9">
      <c r="A177" s="17" t="s">
        <v>273</v>
      </c>
      <c r="B177" s="46">
        <v>1100</v>
      </c>
      <c r="C177" s="16">
        <f t="shared" si="15"/>
        <v>-0.04</v>
      </c>
      <c r="D177" s="16">
        <f>'6.经费拨款'!C177</f>
        <v>-0.04</v>
      </c>
      <c r="E177" s="16"/>
      <c r="F177" s="16"/>
      <c r="G177" s="16">
        <f t="shared" ref="G177:G202" si="16">B177+C177</f>
        <v>1099.96</v>
      </c>
      <c r="H177" s="16"/>
      <c r="I177" s="16">
        <f t="shared" ref="I177:I202" si="17">G177+H177</f>
        <v>1099.96</v>
      </c>
    </row>
    <row r="178" s="8" customFormat="1" ht="23" customHeight="1" spans="1:9">
      <c r="A178" s="17" t="s">
        <v>274</v>
      </c>
      <c r="B178" s="46">
        <v>70</v>
      </c>
      <c r="C178" s="16">
        <f t="shared" si="15"/>
        <v>0</v>
      </c>
      <c r="D178" s="16">
        <f>'6.经费拨款'!C178</f>
        <v>0</v>
      </c>
      <c r="E178" s="16"/>
      <c r="F178" s="16"/>
      <c r="G178" s="16">
        <f t="shared" si="16"/>
        <v>70</v>
      </c>
      <c r="H178" s="16"/>
      <c r="I178" s="16">
        <f t="shared" si="17"/>
        <v>70</v>
      </c>
    </row>
    <row r="179" s="8" customFormat="1" ht="23" customHeight="1" spans="1:9">
      <c r="A179" s="17" t="s">
        <v>275</v>
      </c>
      <c r="B179" s="46">
        <v>30</v>
      </c>
      <c r="C179" s="16">
        <f t="shared" si="15"/>
        <v>0</v>
      </c>
      <c r="D179" s="16">
        <f>'6.经费拨款'!C179</f>
        <v>0</v>
      </c>
      <c r="E179" s="16"/>
      <c r="F179" s="16"/>
      <c r="G179" s="16">
        <f t="shared" si="16"/>
        <v>30</v>
      </c>
      <c r="H179" s="16"/>
      <c r="I179" s="16">
        <f t="shared" si="17"/>
        <v>30</v>
      </c>
    </row>
    <row r="180" s="8" customFormat="1" ht="23" customHeight="1" spans="1:9">
      <c r="A180" s="17" t="s">
        <v>276</v>
      </c>
      <c r="B180" s="46">
        <v>60</v>
      </c>
      <c r="C180" s="16">
        <f t="shared" si="15"/>
        <v>-2</v>
      </c>
      <c r="D180" s="16">
        <f>'6.经费拨款'!C180</f>
        <v>-2</v>
      </c>
      <c r="E180" s="16"/>
      <c r="F180" s="16"/>
      <c r="G180" s="16">
        <f t="shared" si="16"/>
        <v>58</v>
      </c>
      <c r="H180" s="16"/>
      <c r="I180" s="16">
        <f t="shared" si="17"/>
        <v>58</v>
      </c>
    </row>
    <row r="181" s="8" customFormat="1" ht="23" customHeight="1" spans="1:9">
      <c r="A181" s="17" t="s">
        <v>277</v>
      </c>
      <c r="B181" s="46">
        <v>67.86</v>
      </c>
      <c r="C181" s="16">
        <f t="shared" si="15"/>
        <v>0</v>
      </c>
      <c r="D181" s="16">
        <f>'6.经费拨款'!C181</f>
        <v>0</v>
      </c>
      <c r="E181" s="16"/>
      <c r="F181" s="16"/>
      <c r="G181" s="16">
        <f t="shared" si="16"/>
        <v>67.86</v>
      </c>
      <c r="H181" s="16"/>
      <c r="I181" s="16">
        <f t="shared" si="17"/>
        <v>67.86</v>
      </c>
    </row>
    <row r="182" s="8" customFormat="1" ht="23" customHeight="1" spans="1:9">
      <c r="A182" s="17" t="s">
        <v>278</v>
      </c>
      <c r="B182" s="46">
        <v>500</v>
      </c>
      <c r="C182" s="16">
        <f t="shared" si="15"/>
        <v>0</v>
      </c>
      <c r="D182" s="16">
        <f>'6.经费拨款'!C182</f>
        <v>0</v>
      </c>
      <c r="E182" s="16"/>
      <c r="F182" s="16"/>
      <c r="G182" s="16">
        <f t="shared" si="16"/>
        <v>500</v>
      </c>
      <c r="H182" s="16"/>
      <c r="I182" s="16">
        <f t="shared" si="17"/>
        <v>500</v>
      </c>
    </row>
    <row r="183" s="8" customFormat="1" ht="23" customHeight="1" spans="1:9">
      <c r="A183" s="17" t="s">
        <v>279</v>
      </c>
      <c r="B183" s="46">
        <v>45</v>
      </c>
      <c r="C183" s="16">
        <f t="shared" si="15"/>
        <v>-24.6</v>
      </c>
      <c r="D183" s="16">
        <f>'6.经费拨款'!C183</f>
        <v>-24.6</v>
      </c>
      <c r="E183" s="16"/>
      <c r="F183" s="16"/>
      <c r="G183" s="16">
        <f t="shared" si="16"/>
        <v>20.4</v>
      </c>
      <c r="H183" s="16"/>
      <c r="I183" s="16">
        <f t="shared" si="17"/>
        <v>20.4</v>
      </c>
    </row>
    <row r="184" s="8" customFormat="1" ht="23" customHeight="1" spans="1:9">
      <c r="A184" s="17" t="s">
        <v>280</v>
      </c>
      <c r="B184" s="46">
        <v>1000</v>
      </c>
      <c r="C184" s="16">
        <f t="shared" si="15"/>
        <v>500</v>
      </c>
      <c r="D184" s="16">
        <f>'6.经费拨款'!C184</f>
        <v>500</v>
      </c>
      <c r="E184" s="16"/>
      <c r="F184" s="16"/>
      <c r="G184" s="16">
        <f t="shared" si="16"/>
        <v>1500</v>
      </c>
      <c r="H184" s="16"/>
      <c r="I184" s="16">
        <f t="shared" si="17"/>
        <v>1500</v>
      </c>
    </row>
    <row r="185" s="8" customFormat="1" ht="23" customHeight="1" spans="1:9">
      <c r="A185" s="17" t="s">
        <v>281</v>
      </c>
      <c r="B185" s="46">
        <v>4</v>
      </c>
      <c r="C185" s="16">
        <f t="shared" si="15"/>
        <v>0</v>
      </c>
      <c r="D185" s="16">
        <f>'6.经费拨款'!C185</f>
        <v>0</v>
      </c>
      <c r="E185" s="16"/>
      <c r="F185" s="16"/>
      <c r="G185" s="16">
        <f t="shared" si="16"/>
        <v>4</v>
      </c>
      <c r="H185" s="16"/>
      <c r="I185" s="16">
        <f t="shared" si="17"/>
        <v>4</v>
      </c>
    </row>
    <row r="186" s="8" customFormat="1" ht="23" customHeight="1" spans="1:9">
      <c r="A186" s="17" t="s">
        <v>282</v>
      </c>
      <c r="B186" s="46">
        <v>144</v>
      </c>
      <c r="C186" s="16">
        <f t="shared" si="15"/>
        <v>0</v>
      </c>
      <c r="D186" s="16">
        <f>'6.经费拨款'!C186</f>
        <v>0</v>
      </c>
      <c r="E186" s="16"/>
      <c r="F186" s="16"/>
      <c r="G186" s="16">
        <f t="shared" si="16"/>
        <v>144</v>
      </c>
      <c r="H186" s="16"/>
      <c r="I186" s="16">
        <f t="shared" si="17"/>
        <v>144</v>
      </c>
    </row>
    <row r="187" s="8" customFormat="1" ht="23" customHeight="1" spans="1:9">
      <c r="A187" s="17" t="s">
        <v>283</v>
      </c>
      <c r="B187" s="46">
        <v>109.2</v>
      </c>
      <c r="C187" s="16">
        <f t="shared" si="15"/>
        <v>0</v>
      </c>
      <c r="D187" s="16">
        <f>'6.经费拨款'!C187</f>
        <v>0</v>
      </c>
      <c r="E187" s="16"/>
      <c r="F187" s="16"/>
      <c r="G187" s="16">
        <f t="shared" si="16"/>
        <v>109.2</v>
      </c>
      <c r="H187" s="16"/>
      <c r="I187" s="16">
        <f t="shared" si="17"/>
        <v>109.2</v>
      </c>
    </row>
    <row r="188" s="8" customFormat="1" ht="23" customHeight="1" spans="1:9">
      <c r="A188" s="17" t="s">
        <v>284</v>
      </c>
      <c r="B188" s="46">
        <v>3030</v>
      </c>
      <c r="C188" s="16">
        <f t="shared" si="15"/>
        <v>0</v>
      </c>
      <c r="D188" s="16">
        <f>'6.经费拨款'!C188</f>
        <v>0</v>
      </c>
      <c r="E188" s="16"/>
      <c r="F188" s="16"/>
      <c r="G188" s="16">
        <f t="shared" si="16"/>
        <v>3030</v>
      </c>
      <c r="H188" s="16"/>
      <c r="I188" s="16">
        <f t="shared" si="17"/>
        <v>3030</v>
      </c>
    </row>
    <row r="189" s="8" customFormat="1" ht="23" customHeight="1" spans="1:9">
      <c r="A189" s="17" t="s">
        <v>285</v>
      </c>
      <c r="B189" s="46">
        <v>3</v>
      </c>
      <c r="C189" s="16">
        <f t="shared" si="15"/>
        <v>0</v>
      </c>
      <c r="D189" s="16">
        <f>'6.经费拨款'!C189</f>
        <v>0</v>
      </c>
      <c r="E189" s="16"/>
      <c r="F189" s="16"/>
      <c r="G189" s="16">
        <f t="shared" si="16"/>
        <v>3</v>
      </c>
      <c r="H189" s="16"/>
      <c r="I189" s="16">
        <f t="shared" si="17"/>
        <v>3</v>
      </c>
    </row>
    <row r="190" s="8" customFormat="1" ht="23" customHeight="1" spans="1:9">
      <c r="A190" s="17" t="s">
        <v>286</v>
      </c>
      <c r="B190" s="46">
        <v>200</v>
      </c>
      <c r="C190" s="16">
        <f t="shared" si="15"/>
        <v>0</v>
      </c>
      <c r="D190" s="16">
        <f>'6.经费拨款'!C190</f>
        <v>0</v>
      </c>
      <c r="E190" s="16"/>
      <c r="F190" s="16"/>
      <c r="G190" s="16">
        <f t="shared" si="16"/>
        <v>200</v>
      </c>
      <c r="H190" s="16"/>
      <c r="I190" s="16">
        <f t="shared" si="17"/>
        <v>200</v>
      </c>
    </row>
    <row r="191" s="8" customFormat="1" ht="23" customHeight="1" spans="1:9">
      <c r="A191" s="17" t="s">
        <v>287</v>
      </c>
      <c r="B191" s="46">
        <v>150</v>
      </c>
      <c r="C191" s="16">
        <f t="shared" si="15"/>
        <v>0</v>
      </c>
      <c r="D191" s="16">
        <f>'6.经费拨款'!C191</f>
        <v>0</v>
      </c>
      <c r="E191" s="16"/>
      <c r="F191" s="16"/>
      <c r="G191" s="16">
        <f t="shared" si="16"/>
        <v>150</v>
      </c>
      <c r="H191" s="16"/>
      <c r="I191" s="16">
        <f t="shared" si="17"/>
        <v>150</v>
      </c>
    </row>
    <row r="192" s="8" customFormat="1" ht="23" customHeight="1" spans="1:9">
      <c r="A192" s="17" t="s">
        <v>288</v>
      </c>
      <c r="B192" s="46">
        <v>58</v>
      </c>
      <c r="C192" s="16">
        <f t="shared" si="15"/>
        <v>0</v>
      </c>
      <c r="D192" s="16">
        <f>'6.经费拨款'!C192</f>
        <v>0</v>
      </c>
      <c r="E192" s="16"/>
      <c r="F192" s="16"/>
      <c r="G192" s="16">
        <f t="shared" si="16"/>
        <v>58</v>
      </c>
      <c r="H192" s="16"/>
      <c r="I192" s="16">
        <f t="shared" si="17"/>
        <v>58</v>
      </c>
    </row>
    <row r="193" s="8" customFormat="1" ht="23" customHeight="1" spans="1:9">
      <c r="A193" s="17" t="s">
        <v>289</v>
      </c>
      <c r="B193" s="46">
        <v>216</v>
      </c>
      <c r="C193" s="16">
        <f t="shared" si="15"/>
        <v>0</v>
      </c>
      <c r="D193" s="16">
        <f>'6.经费拨款'!C193</f>
        <v>0</v>
      </c>
      <c r="E193" s="16"/>
      <c r="F193" s="16"/>
      <c r="G193" s="16">
        <f t="shared" si="16"/>
        <v>216</v>
      </c>
      <c r="H193" s="16"/>
      <c r="I193" s="16">
        <f t="shared" si="17"/>
        <v>216</v>
      </c>
    </row>
    <row r="194" s="8" customFormat="1" ht="23" customHeight="1" spans="1:9">
      <c r="A194" s="17" t="s">
        <v>290</v>
      </c>
      <c r="B194" s="46">
        <v>300</v>
      </c>
      <c r="C194" s="16">
        <f t="shared" si="15"/>
        <v>150</v>
      </c>
      <c r="D194" s="16">
        <f>'6.经费拨款'!C194</f>
        <v>150</v>
      </c>
      <c r="E194" s="16"/>
      <c r="F194" s="16"/>
      <c r="G194" s="16">
        <f t="shared" si="16"/>
        <v>450</v>
      </c>
      <c r="H194" s="16"/>
      <c r="I194" s="16">
        <f t="shared" si="17"/>
        <v>450</v>
      </c>
    </row>
    <row r="195" s="8" customFormat="1" ht="23" customHeight="1" spans="1:9">
      <c r="A195" s="17" t="s">
        <v>291</v>
      </c>
      <c r="B195" s="46">
        <v>15</v>
      </c>
      <c r="C195" s="16">
        <f t="shared" si="15"/>
        <v>0</v>
      </c>
      <c r="D195" s="16">
        <f>'6.经费拨款'!C195</f>
        <v>0</v>
      </c>
      <c r="E195" s="16"/>
      <c r="F195" s="16"/>
      <c r="G195" s="16">
        <f t="shared" si="16"/>
        <v>15</v>
      </c>
      <c r="H195" s="16"/>
      <c r="I195" s="16">
        <f t="shared" si="17"/>
        <v>15</v>
      </c>
    </row>
    <row r="196" s="8" customFormat="1" ht="23" customHeight="1" spans="1:9">
      <c r="A196" s="17" t="s">
        <v>292</v>
      </c>
      <c r="B196" s="46"/>
      <c r="C196" s="16">
        <f t="shared" si="15"/>
        <v>300</v>
      </c>
      <c r="D196" s="16">
        <f>'6.经费拨款'!C196</f>
        <v>300</v>
      </c>
      <c r="E196" s="16"/>
      <c r="F196" s="16"/>
      <c r="G196" s="16">
        <f t="shared" si="16"/>
        <v>300</v>
      </c>
      <c r="H196" s="16"/>
      <c r="I196" s="16">
        <f t="shared" si="17"/>
        <v>300</v>
      </c>
    </row>
    <row r="197" s="8" customFormat="1" ht="23" customHeight="1" spans="1:9">
      <c r="A197" s="17" t="s">
        <v>293</v>
      </c>
      <c r="B197" s="46"/>
      <c r="C197" s="16">
        <f t="shared" si="15"/>
        <v>7508.04</v>
      </c>
      <c r="D197" s="16">
        <f>'6.经费拨款'!C197</f>
        <v>7508.04</v>
      </c>
      <c r="E197" s="16"/>
      <c r="F197" s="16"/>
      <c r="G197" s="16">
        <f t="shared" si="16"/>
        <v>7508.04</v>
      </c>
      <c r="H197" s="16"/>
      <c r="I197" s="16">
        <f t="shared" si="17"/>
        <v>7508.04</v>
      </c>
    </row>
    <row r="198" s="8" customFormat="1" ht="23" customHeight="1" spans="1:9">
      <c r="A198" s="17" t="s">
        <v>294</v>
      </c>
      <c r="B198" s="46">
        <v>4000</v>
      </c>
      <c r="C198" s="16">
        <f t="shared" si="15"/>
        <v>-1739.98</v>
      </c>
      <c r="D198" s="16">
        <f>'6.经费拨款'!C198</f>
        <v>-1739.98</v>
      </c>
      <c r="E198" s="16"/>
      <c r="F198" s="16"/>
      <c r="G198" s="16">
        <f t="shared" si="16"/>
        <v>2260.02</v>
      </c>
      <c r="H198" s="16"/>
      <c r="I198" s="16">
        <f t="shared" si="17"/>
        <v>2260.02</v>
      </c>
    </row>
    <row r="199" s="8" customFormat="1" ht="23" customHeight="1" spans="1:9">
      <c r="A199" s="17" t="s">
        <v>295</v>
      </c>
      <c r="B199" s="46">
        <v>100</v>
      </c>
      <c r="C199" s="16">
        <f t="shared" si="15"/>
        <v>0</v>
      </c>
      <c r="D199" s="16"/>
      <c r="E199" s="16"/>
      <c r="F199" s="16"/>
      <c r="G199" s="16">
        <f t="shared" si="16"/>
        <v>100</v>
      </c>
      <c r="H199" s="16"/>
      <c r="I199" s="16">
        <f t="shared" si="17"/>
        <v>100</v>
      </c>
    </row>
    <row r="200" s="8" customFormat="1" ht="23" customHeight="1" spans="1:9">
      <c r="A200" s="17" t="s">
        <v>296</v>
      </c>
      <c r="B200" s="46">
        <v>2000</v>
      </c>
      <c r="C200" s="16">
        <f t="shared" si="15"/>
        <v>0</v>
      </c>
      <c r="D200" s="16"/>
      <c r="E200" s="16"/>
      <c r="F200" s="16"/>
      <c r="G200" s="16">
        <f t="shared" si="16"/>
        <v>2000</v>
      </c>
      <c r="H200" s="16"/>
      <c r="I200" s="16">
        <f t="shared" si="17"/>
        <v>2000</v>
      </c>
    </row>
    <row r="201" s="8" customFormat="1" ht="23" customHeight="1" spans="1:9">
      <c r="A201" s="17" t="s">
        <v>297</v>
      </c>
      <c r="B201" s="46">
        <v>5000</v>
      </c>
      <c r="C201" s="16">
        <f t="shared" si="15"/>
        <v>0</v>
      </c>
      <c r="D201" s="16"/>
      <c r="E201" s="16"/>
      <c r="F201" s="16"/>
      <c r="G201" s="16">
        <f t="shared" si="16"/>
        <v>5000</v>
      </c>
      <c r="H201" s="16"/>
      <c r="I201" s="16">
        <f t="shared" si="17"/>
        <v>5000</v>
      </c>
    </row>
    <row r="202" s="8" customFormat="1" ht="23" customHeight="1" spans="1:9">
      <c r="A202" s="17" t="s">
        <v>298</v>
      </c>
      <c r="B202" s="46"/>
      <c r="C202" s="16">
        <f t="shared" si="15"/>
        <v>0</v>
      </c>
      <c r="D202" s="16"/>
      <c r="E202" s="16"/>
      <c r="F202" s="16"/>
      <c r="G202" s="16">
        <f t="shared" si="16"/>
        <v>0</v>
      </c>
      <c r="H202" s="16">
        <v>33010.64</v>
      </c>
      <c r="I202" s="16">
        <f t="shared" si="17"/>
        <v>33010.64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B17" sqref="B17"/>
    </sheetView>
  </sheetViews>
  <sheetFormatPr defaultColWidth="9" defaultRowHeight="14.25"/>
  <cols>
    <col min="1" max="1" width="25.875" style="20" customWidth="1"/>
    <col min="2" max="2" width="14.625" style="12" customWidth="1"/>
    <col min="3" max="6" width="8.625" style="12" customWidth="1"/>
    <col min="7" max="7" width="16.625" style="12" customWidth="1"/>
    <col min="8" max="251" width="9" style="20"/>
    <col min="252" max="16378" width="9" style="8"/>
  </cols>
  <sheetData>
    <row r="1" s="19" customFormat="1" ht="27" customHeight="1" spans="1:12">
      <c r="A1" s="21" t="s">
        <v>299</v>
      </c>
      <c r="B1" s="22"/>
      <c r="C1" s="22"/>
      <c r="D1" s="22"/>
      <c r="E1" s="22"/>
      <c r="F1" s="22"/>
      <c r="G1" s="22"/>
      <c r="H1" s="23"/>
      <c r="I1" s="23"/>
      <c r="J1" s="23"/>
      <c r="K1" s="23"/>
      <c r="L1" s="23"/>
    </row>
    <row r="2" s="20" customFormat="1" ht="12" customHeight="1" spans="1:7">
      <c r="A2" s="24"/>
      <c r="B2" s="25"/>
      <c r="C2" s="25"/>
      <c r="D2" s="25"/>
      <c r="E2" s="25"/>
      <c r="F2" s="25"/>
      <c r="G2" s="12" t="s">
        <v>300</v>
      </c>
    </row>
    <row r="3" s="20" customFormat="1" ht="23" customHeight="1" spans="1:7">
      <c r="A3" s="26" t="s">
        <v>301</v>
      </c>
      <c r="B3" s="27" t="s">
        <v>5</v>
      </c>
      <c r="C3" s="27" t="s">
        <v>94</v>
      </c>
      <c r="D3" s="27"/>
      <c r="E3" s="27"/>
      <c r="F3" s="28" t="s">
        <v>302</v>
      </c>
      <c r="G3" s="27" t="s">
        <v>7</v>
      </c>
    </row>
    <row r="4" s="20" customFormat="1" ht="23" customHeight="1" spans="1:7">
      <c r="A4" s="26"/>
      <c r="B4" s="27"/>
      <c r="C4" s="27" t="s">
        <v>303</v>
      </c>
      <c r="D4" s="27" t="s">
        <v>304</v>
      </c>
      <c r="E4" s="27" t="s">
        <v>305</v>
      </c>
      <c r="F4" s="29"/>
      <c r="G4" s="27"/>
    </row>
    <row r="5" s="20" customFormat="1" ht="23" customHeight="1" spans="1:7">
      <c r="A5" s="26" t="s">
        <v>55</v>
      </c>
      <c r="B5" s="27">
        <v>1</v>
      </c>
      <c r="C5" s="30" t="s">
        <v>306</v>
      </c>
      <c r="D5" s="30" t="s">
        <v>307</v>
      </c>
      <c r="E5" s="30" t="s">
        <v>308</v>
      </c>
      <c r="F5" s="30">
        <v>5</v>
      </c>
      <c r="G5" s="30">
        <v>6</v>
      </c>
    </row>
    <row r="6" s="20" customFormat="1" ht="23" customHeight="1" spans="1:7">
      <c r="A6" s="31" t="s">
        <v>309</v>
      </c>
      <c r="B6" s="32">
        <f>SUM(B7:B144)</f>
        <v>158011</v>
      </c>
      <c r="C6" s="32">
        <f>SUM(C7:C144)</f>
        <v>8122.99842903</v>
      </c>
      <c r="D6" s="32">
        <f>SUM(D7:D144)</f>
        <v>-0.00157096999964779</v>
      </c>
      <c r="E6" s="32">
        <f>SUM(E7:E144)</f>
        <v>8123</v>
      </c>
      <c r="F6" s="32">
        <f>B6+C6</f>
        <v>166133.99842903</v>
      </c>
      <c r="G6" s="32">
        <f>F6</f>
        <v>166133.99842903</v>
      </c>
    </row>
    <row r="7" s="20" customFormat="1" ht="23" customHeight="1" spans="1:7">
      <c r="A7" s="33" t="s">
        <v>103</v>
      </c>
      <c r="B7" s="34">
        <v>636.51</v>
      </c>
      <c r="C7" s="32">
        <f>D7+E7</f>
        <v>29.4379384</v>
      </c>
      <c r="D7" s="35">
        <v>29.4379384</v>
      </c>
      <c r="E7" s="32"/>
      <c r="F7" s="32">
        <f>B7+C7</f>
        <v>665.9479384</v>
      </c>
      <c r="G7" s="32">
        <f>F7</f>
        <v>665.9479384</v>
      </c>
    </row>
    <row r="8" s="20" customFormat="1" ht="23" customHeight="1" spans="1:7">
      <c r="A8" s="33" t="s">
        <v>104</v>
      </c>
      <c r="B8" s="34">
        <v>1129.36</v>
      </c>
      <c r="C8" s="32">
        <f t="shared" ref="C8:C39" si="0">D8+E8</f>
        <v>-32.8356</v>
      </c>
      <c r="D8" s="35">
        <v>-32.8356</v>
      </c>
      <c r="E8" s="32"/>
      <c r="F8" s="32">
        <f>B8+C8</f>
        <v>1096.5244</v>
      </c>
      <c r="G8" s="32">
        <f t="shared" ref="G7:G38" si="1">F8</f>
        <v>1096.5244</v>
      </c>
    </row>
    <row r="9" s="20" customFormat="1" ht="23" customHeight="1" spans="1:7">
      <c r="A9" s="33" t="s">
        <v>105</v>
      </c>
      <c r="B9" s="34">
        <v>1065.6</v>
      </c>
      <c r="C9" s="32">
        <f t="shared" si="0"/>
        <v>31.76</v>
      </c>
      <c r="D9" s="35">
        <v>31.76</v>
      </c>
      <c r="E9" s="32"/>
      <c r="F9" s="32">
        <f t="shared" ref="F7:F38" si="2">B9+C9</f>
        <v>1097.36</v>
      </c>
      <c r="G9" s="32">
        <f t="shared" si="1"/>
        <v>1097.36</v>
      </c>
    </row>
    <row r="10" s="20" customFormat="1" ht="23" customHeight="1" spans="1:7">
      <c r="A10" s="33" t="s">
        <v>106</v>
      </c>
      <c r="B10" s="34">
        <v>789.09</v>
      </c>
      <c r="C10" s="32">
        <f t="shared" si="0"/>
        <v>-2.1655696</v>
      </c>
      <c r="D10" s="35">
        <v>-2.1655696</v>
      </c>
      <c r="E10" s="32"/>
      <c r="F10" s="32">
        <f t="shared" si="2"/>
        <v>786.9244304</v>
      </c>
      <c r="G10" s="32">
        <f t="shared" si="1"/>
        <v>786.9244304</v>
      </c>
    </row>
    <row r="11" s="20" customFormat="1" ht="23" customHeight="1" spans="1:7">
      <c r="A11" s="33" t="s">
        <v>107</v>
      </c>
      <c r="B11" s="34">
        <v>945</v>
      </c>
      <c r="C11" s="32">
        <f t="shared" si="0"/>
        <v>80.3502108</v>
      </c>
      <c r="D11" s="35">
        <v>80.3502108</v>
      </c>
      <c r="E11" s="32"/>
      <c r="F11" s="32">
        <f t="shared" si="2"/>
        <v>1025.3502108</v>
      </c>
      <c r="G11" s="32">
        <f t="shared" si="1"/>
        <v>1025.3502108</v>
      </c>
    </row>
    <row r="12" s="20" customFormat="1" ht="23" customHeight="1" spans="1:7">
      <c r="A12" s="33" t="s">
        <v>108</v>
      </c>
      <c r="B12" s="34">
        <v>1078.66</v>
      </c>
      <c r="C12" s="32">
        <f t="shared" si="0"/>
        <v>125.6706532</v>
      </c>
      <c r="D12" s="35">
        <v>38.6706532</v>
      </c>
      <c r="E12" s="32">
        <v>87</v>
      </c>
      <c r="F12" s="32">
        <f t="shared" si="2"/>
        <v>1204.3306532</v>
      </c>
      <c r="G12" s="32">
        <f t="shared" si="1"/>
        <v>1204.3306532</v>
      </c>
    </row>
    <row r="13" s="20" customFormat="1" ht="23" customHeight="1" spans="1:7">
      <c r="A13" s="33" t="s">
        <v>109</v>
      </c>
      <c r="B13" s="34">
        <v>450.84</v>
      </c>
      <c r="C13" s="32">
        <f t="shared" si="0"/>
        <v>43.0114584</v>
      </c>
      <c r="D13" s="35">
        <v>43.0114584</v>
      </c>
      <c r="E13" s="32"/>
      <c r="F13" s="32">
        <f t="shared" si="2"/>
        <v>493.8514584</v>
      </c>
      <c r="G13" s="32">
        <f t="shared" si="1"/>
        <v>493.8514584</v>
      </c>
    </row>
    <row r="14" s="20" customFormat="1" ht="23" customHeight="1" spans="1:7">
      <c r="A14" s="33" t="s">
        <v>110</v>
      </c>
      <c r="B14" s="34">
        <v>394.74</v>
      </c>
      <c r="C14" s="32">
        <f t="shared" si="0"/>
        <v>22.3428</v>
      </c>
      <c r="D14" s="35">
        <v>19.9428</v>
      </c>
      <c r="E14" s="32">
        <v>2.4</v>
      </c>
      <c r="F14" s="32">
        <f t="shared" si="2"/>
        <v>417.0828</v>
      </c>
      <c r="G14" s="32">
        <f t="shared" si="1"/>
        <v>417.0828</v>
      </c>
    </row>
    <row r="15" s="20" customFormat="1" ht="23" customHeight="1" spans="1:7">
      <c r="A15" s="33" t="s">
        <v>111</v>
      </c>
      <c r="B15" s="34">
        <v>249.93</v>
      </c>
      <c r="C15" s="32">
        <f t="shared" si="0"/>
        <v>-19.2038</v>
      </c>
      <c r="D15" s="35">
        <v>-19.2038</v>
      </c>
      <c r="E15" s="32"/>
      <c r="F15" s="32">
        <f t="shared" si="2"/>
        <v>230.7262</v>
      </c>
      <c r="G15" s="32">
        <f t="shared" si="1"/>
        <v>230.7262</v>
      </c>
    </row>
    <row r="16" s="20" customFormat="1" ht="23" customHeight="1" spans="1:7">
      <c r="A16" s="33" t="s">
        <v>112</v>
      </c>
      <c r="B16" s="34">
        <v>680.17</v>
      </c>
      <c r="C16" s="32">
        <f t="shared" si="0"/>
        <v>64.441077</v>
      </c>
      <c r="D16" s="35">
        <v>64.441077</v>
      </c>
      <c r="E16" s="32"/>
      <c r="F16" s="32">
        <f t="shared" si="2"/>
        <v>744.611077</v>
      </c>
      <c r="G16" s="32">
        <f t="shared" si="1"/>
        <v>744.611077</v>
      </c>
    </row>
    <row r="17" s="20" customFormat="1" ht="23" customHeight="1" spans="1:7">
      <c r="A17" s="33" t="s">
        <v>113</v>
      </c>
      <c r="B17" s="34">
        <v>1160.26</v>
      </c>
      <c r="C17" s="32">
        <f t="shared" si="0"/>
        <v>66.0161892</v>
      </c>
      <c r="D17" s="35">
        <v>66.0161892</v>
      </c>
      <c r="E17" s="32"/>
      <c r="F17" s="32">
        <f t="shared" si="2"/>
        <v>1226.2761892</v>
      </c>
      <c r="G17" s="32">
        <f t="shared" si="1"/>
        <v>1226.2761892</v>
      </c>
    </row>
    <row r="18" s="20" customFormat="1" ht="23" customHeight="1" spans="1:7">
      <c r="A18" s="33" t="s">
        <v>114</v>
      </c>
      <c r="B18" s="34">
        <v>434.1</v>
      </c>
      <c r="C18" s="32">
        <f t="shared" si="0"/>
        <v>43.04926</v>
      </c>
      <c r="D18" s="35">
        <v>43.04926</v>
      </c>
      <c r="E18" s="32"/>
      <c r="F18" s="32">
        <f t="shared" si="2"/>
        <v>477.14926</v>
      </c>
      <c r="G18" s="32">
        <f t="shared" si="1"/>
        <v>477.14926</v>
      </c>
    </row>
    <row r="19" s="20" customFormat="1" ht="23" customHeight="1" spans="1:7">
      <c r="A19" s="33" t="s">
        <v>115</v>
      </c>
      <c r="B19" s="34">
        <v>232.93</v>
      </c>
      <c r="C19" s="32">
        <f t="shared" si="0"/>
        <v>52.6379592</v>
      </c>
      <c r="D19" s="35">
        <v>22.6379592</v>
      </c>
      <c r="E19" s="32">
        <v>30</v>
      </c>
      <c r="F19" s="32">
        <f t="shared" si="2"/>
        <v>285.5679592</v>
      </c>
      <c r="G19" s="32">
        <f t="shared" si="1"/>
        <v>285.5679592</v>
      </c>
    </row>
    <row r="20" s="20" customFormat="1" ht="23" customHeight="1" spans="1:7">
      <c r="A20" s="33" t="s">
        <v>116</v>
      </c>
      <c r="B20" s="34">
        <v>203.11</v>
      </c>
      <c r="C20" s="32">
        <f t="shared" si="0"/>
        <v>5.84</v>
      </c>
      <c r="D20" s="35">
        <v>5.84</v>
      </c>
      <c r="E20" s="32"/>
      <c r="F20" s="32">
        <f t="shared" si="2"/>
        <v>208.95</v>
      </c>
      <c r="G20" s="32">
        <f t="shared" si="1"/>
        <v>208.95</v>
      </c>
    </row>
    <row r="21" s="20" customFormat="1" ht="23" customHeight="1" spans="1:7">
      <c r="A21" s="33" t="s">
        <v>117</v>
      </c>
      <c r="B21" s="34">
        <v>431.85</v>
      </c>
      <c r="C21" s="32">
        <f t="shared" si="0"/>
        <v>15.09548</v>
      </c>
      <c r="D21" s="35">
        <v>15.09548</v>
      </c>
      <c r="E21" s="32"/>
      <c r="F21" s="32">
        <f t="shared" si="2"/>
        <v>446.94548</v>
      </c>
      <c r="G21" s="32">
        <f t="shared" si="1"/>
        <v>446.94548</v>
      </c>
    </row>
    <row r="22" s="20" customFormat="1" ht="23" customHeight="1" spans="1:7">
      <c r="A22" s="33" t="s">
        <v>118</v>
      </c>
      <c r="B22" s="34">
        <v>406.19</v>
      </c>
      <c r="C22" s="32">
        <f t="shared" si="0"/>
        <v>5.0938</v>
      </c>
      <c r="D22" s="35">
        <v>5.0938</v>
      </c>
      <c r="E22" s="32"/>
      <c r="F22" s="32">
        <f t="shared" si="2"/>
        <v>411.2838</v>
      </c>
      <c r="G22" s="32">
        <f t="shared" si="1"/>
        <v>411.2838</v>
      </c>
    </row>
    <row r="23" s="20" customFormat="1" ht="23" customHeight="1" spans="1:7">
      <c r="A23" s="33" t="s">
        <v>119</v>
      </c>
      <c r="B23" s="34">
        <v>118.66</v>
      </c>
      <c r="C23" s="32">
        <f t="shared" si="0"/>
        <v>8.5064</v>
      </c>
      <c r="D23" s="35">
        <v>8.5064</v>
      </c>
      <c r="E23" s="32"/>
      <c r="F23" s="32">
        <f t="shared" si="2"/>
        <v>127.1664</v>
      </c>
      <c r="G23" s="32">
        <f t="shared" si="1"/>
        <v>127.1664</v>
      </c>
    </row>
    <row r="24" s="20" customFormat="1" ht="23" customHeight="1" spans="1:7">
      <c r="A24" s="33" t="s">
        <v>120</v>
      </c>
      <c r="B24" s="34">
        <v>141.72</v>
      </c>
      <c r="C24" s="32">
        <f t="shared" si="0"/>
        <v>12.19262</v>
      </c>
      <c r="D24" s="35">
        <v>12.19262</v>
      </c>
      <c r="E24" s="32"/>
      <c r="F24" s="32">
        <f t="shared" si="2"/>
        <v>153.91262</v>
      </c>
      <c r="G24" s="32">
        <f t="shared" si="1"/>
        <v>153.91262</v>
      </c>
    </row>
    <row r="25" s="20" customFormat="1" ht="23" customHeight="1" spans="1:7">
      <c r="A25" s="33" t="s">
        <v>121</v>
      </c>
      <c r="B25" s="34">
        <v>113.63</v>
      </c>
      <c r="C25" s="32">
        <f t="shared" si="0"/>
        <v>1.8795</v>
      </c>
      <c r="D25" s="35">
        <v>1.8795</v>
      </c>
      <c r="E25" s="32"/>
      <c r="F25" s="32">
        <f t="shared" si="2"/>
        <v>115.5095</v>
      </c>
      <c r="G25" s="32">
        <f t="shared" si="1"/>
        <v>115.5095</v>
      </c>
    </row>
    <row r="26" s="20" customFormat="1" ht="23" customHeight="1" spans="1:7">
      <c r="A26" s="33" t="s">
        <v>122</v>
      </c>
      <c r="B26" s="34">
        <v>89.83</v>
      </c>
      <c r="C26" s="32">
        <f t="shared" si="0"/>
        <v>4.7823</v>
      </c>
      <c r="D26" s="35">
        <v>4.7823</v>
      </c>
      <c r="E26" s="32"/>
      <c r="F26" s="32">
        <f t="shared" si="2"/>
        <v>94.6123</v>
      </c>
      <c r="G26" s="32">
        <f t="shared" si="1"/>
        <v>94.6123</v>
      </c>
    </row>
    <row r="27" s="20" customFormat="1" ht="23" customHeight="1" spans="1:7">
      <c r="A27" s="33" t="s">
        <v>123</v>
      </c>
      <c r="B27" s="34">
        <v>97.48</v>
      </c>
      <c r="C27" s="32">
        <f t="shared" si="0"/>
        <v>-0.8238</v>
      </c>
      <c r="D27" s="35">
        <v>-0.8238</v>
      </c>
      <c r="E27" s="32"/>
      <c r="F27" s="32">
        <f t="shared" si="2"/>
        <v>96.6562</v>
      </c>
      <c r="G27" s="32">
        <f t="shared" si="1"/>
        <v>96.6562</v>
      </c>
    </row>
    <row r="28" s="20" customFormat="1" ht="23" customHeight="1" spans="1:7">
      <c r="A28" s="33" t="s">
        <v>124</v>
      </c>
      <c r="B28" s="34">
        <v>58.61</v>
      </c>
      <c r="C28" s="32">
        <f t="shared" si="0"/>
        <v>3.105</v>
      </c>
      <c r="D28" s="35">
        <v>3.105</v>
      </c>
      <c r="E28" s="32"/>
      <c r="F28" s="32">
        <f t="shared" si="2"/>
        <v>61.715</v>
      </c>
      <c r="G28" s="32">
        <f t="shared" si="1"/>
        <v>61.715</v>
      </c>
    </row>
    <row r="29" s="20" customFormat="1" ht="23" customHeight="1" spans="1:7">
      <c r="A29" s="33" t="s">
        <v>125</v>
      </c>
      <c r="B29" s="34">
        <v>236.96</v>
      </c>
      <c r="C29" s="32">
        <f t="shared" si="0"/>
        <v>18.38</v>
      </c>
      <c r="D29" s="35">
        <v>8.38</v>
      </c>
      <c r="E29" s="32">
        <v>10</v>
      </c>
      <c r="F29" s="32">
        <f t="shared" si="2"/>
        <v>255.34</v>
      </c>
      <c r="G29" s="32">
        <f t="shared" si="1"/>
        <v>255.34</v>
      </c>
    </row>
    <row r="30" s="20" customFormat="1" ht="23" customHeight="1" spans="1:7">
      <c r="A30" s="33" t="s">
        <v>126</v>
      </c>
      <c r="B30" s="34">
        <v>138.21</v>
      </c>
      <c r="C30" s="32">
        <f t="shared" si="0"/>
        <v>-20.4019</v>
      </c>
      <c r="D30" s="35">
        <v>-5.4019</v>
      </c>
      <c r="E30" s="32">
        <v>-15</v>
      </c>
      <c r="F30" s="32">
        <f t="shared" si="2"/>
        <v>117.8081</v>
      </c>
      <c r="G30" s="32">
        <f t="shared" si="1"/>
        <v>117.8081</v>
      </c>
    </row>
    <row r="31" s="20" customFormat="1" ht="23" customHeight="1" spans="1:7">
      <c r="A31" s="33" t="s">
        <v>127</v>
      </c>
      <c r="B31" s="34">
        <v>504.19</v>
      </c>
      <c r="C31" s="32">
        <f t="shared" si="0"/>
        <v>85.7159689</v>
      </c>
      <c r="D31" s="35">
        <v>40.7159689</v>
      </c>
      <c r="E31" s="32">
        <v>45</v>
      </c>
      <c r="F31" s="32">
        <f t="shared" si="2"/>
        <v>589.9059689</v>
      </c>
      <c r="G31" s="32">
        <f t="shared" si="1"/>
        <v>589.9059689</v>
      </c>
    </row>
    <row r="32" s="20" customFormat="1" ht="23" customHeight="1" spans="1:7">
      <c r="A32" s="33" t="s">
        <v>128</v>
      </c>
      <c r="B32" s="34">
        <v>129.13</v>
      </c>
      <c r="C32" s="32">
        <f t="shared" si="0"/>
        <v>5.439216</v>
      </c>
      <c r="D32" s="35">
        <v>5.439216</v>
      </c>
      <c r="E32" s="32"/>
      <c r="F32" s="32">
        <f t="shared" si="2"/>
        <v>134.569216</v>
      </c>
      <c r="G32" s="32">
        <f t="shared" si="1"/>
        <v>134.569216</v>
      </c>
    </row>
    <row r="33" s="20" customFormat="1" ht="23" customHeight="1" spans="1:7">
      <c r="A33" s="33" t="s">
        <v>129</v>
      </c>
      <c r="B33" s="34">
        <v>72.34</v>
      </c>
      <c r="C33" s="32">
        <f t="shared" si="0"/>
        <v>-0.465358</v>
      </c>
      <c r="D33" s="35">
        <v>-0.465358</v>
      </c>
      <c r="E33" s="32"/>
      <c r="F33" s="32">
        <f t="shared" si="2"/>
        <v>71.874642</v>
      </c>
      <c r="G33" s="32">
        <f t="shared" si="1"/>
        <v>71.874642</v>
      </c>
    </row>
    <row r="34" s="20" customFormat="1" ht="23" customHeight="1" spans="1:7">
      <c r="A34" s="33" t="s">
        <v>130</v>
      </c>
      <c r="B34" s="34">
        <v>253.89</v>
      </c>
      <c r="C34" s="32">
        <f t="shared" si="0"/>
        <v>0.86268</v>
      </c>
      <c r="D34" s="35">
        <v>0.86268</v>
      </c>
      <c r="E34" s="32"/>
      <c r="F34" s="32">
        <f t="shared" si="2"/>
        <v>254.75268</v>
      </c>
      <c r="G34" s="32">
        <f t="shared" si="1"/>
        <v>254.75268</v>
      </c>
    </row>
    <row r="35" s="20" customFormat="1" ht="23" customHeight="1" spans="1:7">
      <c r="A35" s="33" t="s">
        <v>131</v>
      </c>
      <c r="B35" s="34">
        <v>2375.16</v>
      </c>
      <c r="C35" s="32">
        <f t="shared" si="0"/>
        <v>1472.1</v>
      </c>
      <c r="D35" s="35">
        <v>985.72</v>
      </c>
      <c r="E35" s="32">
        <v>486.38</v>
      </c>
      <c r="F35" s="32">
        <f t="shared" si="2"/>
        <v>3847.26</v>
      </c>
      <c r="G35" s="32">
        <f t="shared" si="1"/>
        <v>3847.26</v>
      </c>
    </row>
    <row r="36" s="20" customFormat="1" ht="23" customHeight="1" spans="1:7">
      <c r="A36" s="33" t="s">
        <v>132</v>
      </c>
      <c r="B36" s="34">
        <v>1226.15</v>
      </c>
      <c r="C36" s="32">
        <f t="shared" si="0"/>
        <v>0</v>
      </c>
      <c r="D36" s="35">
        <v>0</v>
      </c>
      <c r="E36" s="32"/>
      <c r="F36" s="32">
        <f t="shared" si="2"/>
        <v>1226.15</v>
      </c>
      <c r="G36" s="32">
        <f t="shared" si="1"/>
        <v>1226.15</v>
      </c>
    </row>
    <row r="37" s="20" customFormat="1" ht="23" customHeight="1" spans="1:7">
      <c r="A37" s="33" t="s">
        <v>133</v>
      </c>
      <c r="B37" s="34">
        <v>93.47</v>
      </c>
      <c r="C37" s="32">
        <f t="shared" si="0"/>
        <v>0</v>
      </c>
      <c r="D37" s="35">
        <v>0</v>
      </c>
      <c r="E37" s="32"/>
      <c r="F37" s="32">
        <f t="shared" si="2"/>
        <v>93.47</v>
      </c>
      <c r="G37" s="32">
        <f t="shared" si="1"/>
        <v>93.47</v>
      </c>
    </row>
    <row r="38" s="20" customFormat="1" ht="23" customHeight="1" spans="1:7">
      <c r="A38" s="33" t="s">
        <v>134</v>
      </c>
      <c r="B38" s="34">
        <v>947.15</v>
      </c>
      <c r="C38" s="32">
        <f t="shared" si="0"/>
        <v>0</v>
      </c>
      <c r="D38" s="35">
        <v>0</v>
      </c>
      <c r="E38" s="32"/>
      <c r="F38" s="32">
        <f t="shared" si="2"/>
        <v>947.15</v>
      </c>
      <c r="G38" s="32">
        <f t="shared" si="1"/>
        <v>947.15</v>
      </c>
    </row>
    <row r="39" s="20" customFormat="1" ht="23" customHeight="1" spans="1:7">
      <c r="A39" s="33" t="s">
        <v>135</v>
      </c>
      <c r="B39" s="34">
        <v>889.68</v>
      </c>
      <c r="C39" s="32">
        <f t="shared" si="0"/>
        <v>0</v>
      </c>
      <c r="D39" s="35">
        <v>0</v>
      </c>
      <c r="E39" s="32"/>
      <c r="F39" s="32">
        <f t="shared" ref="F39:F70" si="3">B39+C39</f>
        <v>889.68</v>
      </c>
      <c r="G39" s="32">
        <f t="shared" ref="G39:G70" si="4">F39</f>
        <v>889.68</v>
      </c>
    </row>
    <row r="40" s="20" customFormat="1" ht="23" customHeight="1" spans="1:7">
      <c r="A40" s="33" t="s">
        <v>136</v>
      </c>
      <c r="B40" s="34">
        <v>996.5</v>
      </c>
      <c r="C40" s="32">
        <f t="shared" ref="C40:C71" si="5">D40+E40</f>
        <v>0</v>
      </c>
      <c r="D40" s="35">
        <v>0</v>
      </c>
      <c r="E40" s="32"/>
      <c r="F40" s="32">
        <f t="shared" si="3"/>
        <v>996.5</v>
      </c>
      <c r="G40" s="32">
        <f t="shared" si="4"/>
        <v>996.5</v>
      </c>
    </row>
    <row r="41" s="20" customFormat="1" ht="23" customHeight="1" spans="1:7">
      <c r="A41" s="33" t="s">
        <v>137</v>
      </c>
      <c r="B41" s="34">
        <v>1531.1</v>
      </c>
      <c r="C41" s="32">
        <f t="shared" si="5"/>
        <v>0</v>
      </c>
      <c r="D41" s="35">
        <v>0</v>
      </c>
      <c r="E41" s="32"/>
      <c r="F41" s="32">
        <f t="shared" si="3"/>
        <v>1531.1</v>
      </c>
      <c r="G41" s="32">
        <f t="shared" si="4"/>
        <v>1531.1</v>
      </c>
    </row>
    <row r="42" s="20" customFormat="1" ht="23" customHeight="1" spans="1:7">
      <c r="A42" s="33" t="s">
        <v>138</v>
      </c>
      <c r="B42" s="34">
        <v>444.98</v>
      </c>
      <c r="C42" s="32">
        <f t="shared" si="5"/>
        <v>0</v>
      </c>
      <c r="D42" s="35">
        <v>0</v>
      </c>
      <c r="E42" s="32"/>
      <c r="F42" s="32">
        <f t="shared" si="3"/>
        <v>444.98</v>
      </c>
      <c r="G42" s="32">
        <f t="shared" si="4"/>
        <v>444.98</v>
      </c>
    </row>
    <row r="43" s="20" customFormat="1" ht="23" customHeight="1" spans="1:7">
      <c r="A43" s="33" t="s">
        <v>139</v>
      </c>
      <c r="B43" s="34">
        <v>2780.42</v>
      </c>
      <c r="C43" s="32">
        <f t="shared" si="5"/>
        <v>0</v>
      </c>
      <c r="D43" s="35">
        <v>0</v>
      </c>
      <c r="E43" s="32"/>
      <c r="F43" s="32">
        <f t="shared" si="3"/>
        <v>2780.42</v>
      </c>
      <c r="G43" s="32">
        <f t="shared" si="4"/>
        <v>2780.42</v>
      </c>
    </row>
    <row r="44" s="20" customFormat="1" ht="23" customHeight="1" spans="1:7">
      <c r="A44" s="33" t="s">
        <v>140</v>
      </c>
      <c r="B44" s="34">
        <v>1025.16</v>
      </c>
      <c r="C44" s="32">
        <f t="shared" si="5"/>
        <v>0</v>
      </c>
      <c r="D44" s="35">
        <v>0</v>
      </c>
      <c r="E44" s="32"/>
      <c r="F44" s="32">
        <f t="shared" si="3"/>
        <v>1025.16</v>
      </c>
      <c r="G44" s="32">
        <f t="shared" si="4"/>
        <v>1025.16</v>
      </c>
    </row>
    <row r="45" s="20" customFormat="1" ht="23" customHeight="1" spans="1:7">
      <c r="A45" s="33" t="s">
        <v>141</v>
      </c>
      <c r="B45" s="34">
        <v>1082.54</v>
      </c>
      <c r="C45" s="32">
        <f t="shared" si="5"/>
        <v>0</v>
      </c>
      <c r="D45" s="35">
        <v>0</v>
      </c>
      <c r="E45" s="32"/>
      <c r="F45" s="32">
        <f t="shared" si="3"/>
        <v>1082.54</v>
      </c>
      <c r="G45" s="32">
        <f t="shared" si="4"/>
        <v>1082.54</v>
      </c>
    </row>
    <row r="46" s="20" customFormat="1" ht="23" customHeight="1" spans="1:7">
      <c r="A46" s="33" t="s">
        <v>142</v>
      </c>
      <c r="B46" s="34">
        <v>1873.9</v>
      </c>
      <c r="C46" s="32">
        <f t="shared" si="5"/>
        <v>0</v>
      </c>
      <c r="D46" s="35">
        <v>0</v>
      </c>
      <c r="E46" s="32"/>
      <c r="F46" s="32">
        <f t="shared" si="3"/>
        <v>1873.9</v>
      </c>
      <c r="G46" s="32">
        <f t="shared" si="4"/>
        <v>1873.9</v>
      </c>
    </row>
    <row r="47" s="20" customFormat="1" ht="23" customHeight="1" spans="1:7">
      <c r="A47" s="33" t="s">
        <v>143</v>
      </c>
      <c r="B47" s="34">
        <v>1433.17</v>
      </c>
      <c r="C47" s="32">
        <f t="shared" si="5"/>
        <v>0</v>
      </c>
      <c r="D47" s="35">
        <v>0</v>
      </c>
      <c r="E47" s="32"/>
      <c r="F47" s="32">
        <f t="shared" si="3"/>
        <v>1433.17</v>
      </c>
      <c r="G47" s="32">
        <f t="shared" si="4"/>
        <v>1433.17</v>
      </c>
    </row>
    <row r="48" s="20" customFormat="1" ht="23" customHeight="1" spans="1:7">
      <c r="A48" s="33" t="s">
        <v>144</v>
      </c>
      <c r="B48" s="34">
        <v>967.02</v>
      </c>
      <c r="C48" s="32">
        <f t="shared" si="5"/>
        <v>0</v>
      </c>
      <c r="D48" s="35">
        <v>0</v>
      </c>
      <c r="E48" s="32"/>
      <c r="F48" s="32">
        <f t="shared" si="3"/>
        <v>967.02</v>
      </c>
      <c r="G48" s="32">
        <f t="shared" si="4"/>
        <v>967.02</v>
      </c>
    </row>
    <row r="49" s="20" customFormat="1" ht="23" customHeight="1" spans="1:7">
      <c r="A49" s="33" t="s">
        <v>145</v>
      </c>
      <c r="B49" s="34">
        <v>1122.43</v>
      </c>
      <c r="C49" s="32">
        <f t="shared" si="5"/>
        <v>0</v>
      </c>
      <c r="D49" s="35">
        <v>0</v>
      </c>
      <c r="E49" s="32"/>
      <c r="F49" s="32">
        <f t="shared" si="3"/>
        <v>1122.43</v>
      </c>
      <c r="G49" s="32">
        <f t="shared" si="4"/>
        <v>1122.43</v>
      </c>
    </row>
    <row r="50" s="20" customFormat="1" ht="23" customHeight="1" spans="1:7">
      <c r="A50" s="33" t="s">
        <v>146</v>
      </c>
      <c r="B50" s="34">
        <v>964.09</v>
      </c>
      <c r="C50" s="32">
        <f t="shared" si="5"/>
        <v>0</v>
      </c>
      <c r="D50" s="35">
        <v>0</v>
      </c>
      <c r="E50" s="32"/>
      <c r="F50" s="32">
        <f t="shared" si="3"/>
        <v>964.09</v>
      </c>
      <c r="G50" s="32">
        <f t="shared" si="4"/>
        <v>964.09</v>
      </c>
    </row>
    <row r="51" s="20" customFormat="1" ht="23" customHeight="1" spans="1:7">
      <c r="A51" s="33" t="s">
        <v>147</v>
      </c>
      <c r="B51" s="34">
        <v>1859.14</v>
      </c>
      <c r="C51" s="32">
        <f t="shared" si="5"/>
        <v>0</v>
      </c>
      <c r="D51" s="35">
        <v>0</v>
      </c>
      <c r="E51" s="32"/>
      <c r="F51" s="32">
        <f t="shared" si="3"/>
        <v>1859.14</v>
      </c>
      <c r="G51" s="32">
        <f t="shared" si="4"/>
        <v>1859.14</v>
      </c>
    </row>
    <row r="52" s="20" customFormat="1" ht="23" customHeight="1" spans="1:7">
      <c r="A52" s="33" t="s">
        <v>148</v>
      </c>
      <c r="B52" s="34">
        <v>2249.06</v>
      </c>
      <c r="C52" s="32">
        <f t="shared" si="5"/>
        <v>0</v>
      </c>
      <c r="D52" s="35">
        <v>0</v>
      </c>
      <c r="E52" s="32"/>
      <c r="F52" s="32">
        <f t="shared" si="3"/>
        <v>2249.06</v>
      </c>
      <c r="G52" s="32">
        <f t="shared" si="4"/>
        <v>2249.06</v>
      </c>
    </row>
    <row r="53" s="20" customFormat="1" ht="23" customHeight="1" spans="1:7">
      <c r="A53" s="33" t="s">
        <v>149</v>
      </c>
      <c r="B53" s="34">
        <v>1249.76</v>
      </c>
      <c r="C53" s="32">
        <f t="shared" si="5"/>
        <v>0</v>
      </c>
      <c r="D53" s="35">
        <v>0</v>
      </c>
      <c r="E53" s="32"/>
      <c r="F53" s="32">
        <f t="shared" si="3"/>
        <v>1249.76</v>
      </c>
      <c r="G53" s="32">
        <f t="shared" si="4"/>
        <v>1249.76</v>
      </c>
    </row>
    <row r="54" s="20" customFormat="1" ht="23" customHeight="1" spans="1:7">
      <c r="A54" s="33" t="s">
        <v>150</v>
      </c>
      <c r="B54" s="34">
        <v>2118.1</v>
      </c>
      <c r="C54" s="32">
        <f t="shared" si="5"/>
        <v>0</v>
      </c>
      <c r="D54" s="35">
        <v>0</v>
      </c>
      <c r="E54" s="32"/>
      <c r="F54" s="32">
        <f t="shared" si="3"/>
        <v>2118.1</v>
      </c>
      <c r="G54" s="32">
        <f t="shared" si="4"/>
        <v>2118.1</v>
      </c>
    </row>
    <row r="55" s="20" customFormat="1" ht="23" customHeight="1" spans="1:7">
      <c r="A55" s="33" t="s">
        <v>151</v>
      </c>
      <c r="B55" s="34">
        <v>1094.46</v>
      </c>
      <c r="C55" s="32">
        <f t="shared" si="5"/>
        <v>0</v>
      </c>
      <c r="D55" s="35">
        <v>0</v>
      </c>
      <c r="E55" s="32"/>
      <c r="F55" s="32">
        <f t="shared" si="3"/>
        <v>1094.46</v>
      </c>
      <c r="G55" s="32">
        <f t="shared" si="4"/>
        <v>1094.46</v>
      </c>
    </row>
    <row r="56" s="20" customFormat="1" ht="23" customHeight="1" spans="1:7">
      <c r="A56" s="33" t="s">
        <v>152</v>
      </c>
      <c r="B56" s="34">
        <v>956.87</v>
      </c>
      <c r="C56" s="32">
        <f t="shared" si="5"/>
        <v>0</v>
      </c>
      <c r="D56" s="35">
        <v>0</v>
      </c>
      <c r="E56" s="32"/>
      <c r="F56" s="32">
        <f t="shared" si="3"/>
        <v>956.87</v>
      </c>
      <c r="G56" s="32">
        <f t="shared" si="4"/>
        <v>956.87</v>
      </c>
    </row>
    <row r="57" s="20" customFormat="1" ht="23" customHeight="1" spans="1:7">
      <c r="A57" s="33" t="s">
        <v>153</v>
      </c>
      <c r="B57" s="34">
        <v>225.85</v>
      </c>
      <c r="C57" s="32">
        <f t="shared" si="5"/>
        <v>0</v>
      </c>
      <c r="D57" s="35">
        <v>0</v>
      </c>
      <c r="E57" s="36"/>
      <c r="F57" s="32">
        <f t="shared" si="3"/>
        <v>225.85</v>
      </c>
      <c r="G57" s="32">
        <f t="shared" si="4"/>
        <v>225.85</v>
      </c>
    </row>
    <row r="58" s="20" customFormat="1" ht="23" customHeight="1" spans="1:7">
      <c r="A58" s="33" t="s">
        <v>154</v>
      </c>
      <c r="B58" s="34">
        <v>159.29</v>
      </c>
      <c r="C58" s="32">
        <f t="shared" si="5"/>
        <v>0</v>
      </c>
      <c r="D58" s="35">
        <v>0</v>
      </c>
      <c r="E58" s="36"/>
      <c r="F58" s="32">
        <f t="shared" si="3"/>
        <v>159.29</v>
      </c>
      <c r="G58" s="32">
        <f t="shared" si="4"/>
        <v>159.29</v>
      </c>
    </row>
    <row r="59" s="20" customFormat="1" ht="23" customHeight="1" spans="1:7">
      <c r="A59" s="33" t="s">
        <v>155</v>
      </c>
      <c r="B59" s="34">
        <v>1134.47</v>
      </c>
      <c r="C59" s="32">
        <f t="shared" si="5"/>
        <v>0</v>
      </c>
      <c r="D59" s="35">
        <v>0</v>
      </c>
      <c r="E59" s="36"/>
      <c r="F59" s="32">
        <f t="shared" si="3"/>
        <v>1134.47</v>
      </c>
      <c r="G59" s="32">
        <f t="shared" si="4"/>
        <v>1134.47</v>
      </c>
    </row>
    <row r="60" s="20" customFormat="1" ht="23" customHeight="1" spans="1:7">
      <c r="A60" s="33" t="s">
        <v>156</v>
      </c>
      <c r="B60" s="34">
        <v>179.47</v>
      </c>
      <c r="C60" s="32">
        <f t="shared" si="5"/>
        <v>0</v>
      </c>
      <c r="D60" s="35">
        <v>0</v>
      </c>
      <c r="E60" s="36"/>
      <c r="F60" s="32">
        <f t="shared" si="3"/>
        <v>179.47</v>
      </c>
      <c r="G60" s="32">
        <f t="shared" si="4"/>
        <v>179.47</v>
      </c>
    </row>
    <row r="61" s="20" customFormat="1" ht="23" customHeight="1" spans="1:7">
      <c r="A61" s="33" t="s">
        <v>157</v>
      </c>
      <c r="B61" s="34">
        <v>24.22</v>
      </c>
      <c r="C61" s="32">
        <f t="shared" si="5"/>
        <v>0</v>
      </c>
      <c r="D61" s="35">
        <v>0</v>
      </c>
      <c r="E61" s="36"/>
      <c r="F61" s="32">
        <f t="shared" si="3"/>
        <v>24.22</v>
      </c>
      <c r="G61" s="32">
        <f t="shared" si="4"/>
        <v>24.22</v>
      </c>
    </row>
    <row r="62" s="20" customFormat="1" ht="23" customHeight="1" spans="1:7">
      <c r="A62" s="33" t="s">
        <v>158</v>
      </c>
      <c r="B62" s="34">
        <v>29.42</v>
      </c>
      <c r="C62" s="32">
        <f t="shared" si="5"/>
        <v>0</v>
      </c>
      <c r="D62" s="35">
        <v>0</v>
      </c>
      <c r="E62" s="36"/>
      <c r="F62" s="32">
        <f t="shared" si="3"/>
        <v>29.42</v>
      </c>
      <c r="G62" s="32">
        <f t="shared" si="4"/>
        <v>29.42</v>
      </c>
    </row>
    <row r="63" s="20" customFormat="1" ht="23" customHeight="1" spans="1:7">
      <c r="A63" s="33" t="s">
        <v>159</v>
      </c>
      <c r="B63" s="34">
        <v>130.9</v>
      </c>
      <c r="C63" s="32">
        <f t="shared" si="5"/>
        <v>19.04718</v>
      </c>
      <c r="D63" s="35">
        <v>19.04718</v>
      </c>
      <c r="E63" s="36"/>
      <c r="F63" s="32">
        <f t="shared" si="3"/>
        <v>149.94718</v>
      </c>
      <c r="G63" s="32">
        <f t="shared" si="4"/>
        <v>149.94718</v>
      </c>
    </row>
    <row r="64" s="20" customFormat="1" ht="23" customHeight="1" spans="1:7">
      <c r="A64" s="33" t="s">
        <v>160</v>
      </c>
      <c r="B64" s="34">
        <v>52.11</v>
      </c>
      <c r="C64" s="32">
        <f t="shared" si="5"/>
        <v>1.65</v>
      </c>
      <c r="D64" s="35">
        <v>1.65</v>
      </c>
      <c r="E64" s="36"/>
      <c r="F64" s="32">
        <f t="shared" si="3"/>
        <v>53.76</v>
      </c>
      <c r="G64" s="32">
        <f t="shared" si="4"/>
        <v>53.76</v>
      </c>
    </row>
    <row r="65" s="20" customFormat="1" ht="23" customHeight="1" spans="1:7">
      <c r="A65" s="33" t="s">
        <v>161</v>
      </c>
      <c r="B65" s="34">
        <v>514.37</v>
      </c>
      <c r="C65" s="32">
        <f t="shared" si="5"/>
        <v>51.0640089</v>
      </c>
      <c r="D65" s="35">
        <v>51.0640089</v>
      </c>
      <c r="E65" s="36"/>
      <c r="F65" s="32">
        <f t="shared" si="3"/>
        <v>565.4340089</v>
      </c>
      <c r="G65" s="32">
        <f t="shared" si="4"/>
        <v>565.4340089</v>
      </c>
    </row>
    <row r="66" s="20" customFormat="1" ht="23" customHeight="1" spans="1:7">
      <c r="A66" s="33" t="s">
        <v>162</v>
      </c>
      <c r="B66" s="34">
        <v>100.51</v>
      </c>
      <c r="C66" s="32">
        <f t="shared" si="5"/>
        <v>17.6808</v>
      </c>
      <c r="D66" s="35">
        <v>1.6808</v>
      </c>
      <c r="E66" s="36">
        <v>16</v>
      </c>
      <c r="F66" s="32">
        <f t="shared" si="3"/>
        <v>118.1908</v>
      </c>
      <c r="G66" s="32">
        <f t="shared" si="4"/>
        <v>118.1908</v>
      </c>
    </row>
    <row r="67" s="20" customFormat="1" ht="23" customHeight="1" spans="1:7">
      <c r="A67" s="33" t="s">
        <v>163</v>
      </c>
      <c r="B67" s="34">
        <v>300.34</v>
      </c>
      <c r="C67" s="32">
        <f t="shared" si="5"/>
        <v>-2.81372</v>
      </c>
      <c r="D67" s="35">
        <v>-2.81372</v>
      </c>
      <c r="E67" s="36"/>
      <c r="F67" s="32">
        <f t="shared" si="3"/>
        <v>297.52628</v>
      </c>
      <c r="G67" s="32">
        <f t="shared" si="4"/>
        <v>297.52628</v>
      </c>
    </row>
    <row r="68" s="20" customFormat="1" ht="23" customHeight="1" spans="1:7">
      <c r="A68" s="33" t="s">
        <v>164</v>
      </c>
      <c r="B68" s="34">
        <v>244.4</v>
      </c>
      <c r="C68" s="32">
        <f t="shared" si="5"/>
        <v>13.6968</v>
      </c>
      <c r="D68" s="35">
        <v>13.6968</v>
      </c>
      <c r="E68" s="36"/>
      <c r="F68" s="32">
        <f t="shared" si="3"/>
        <v>258.0968</v>
      </c>
      <c r="G68" s="32">
        <f t="shared" si="4"/>
        <v>258.0968</v>
      </c>
    </row>
    <row r="69" s="20" customFormat="1" ht="23" customHeight="1" spans="1:7">
      <c r="A69" s="33" t="s">
        <v>165</v>
      </c>
      <c r="B69" s="34">
        <v>194.34</v>
      </c>
      <c r="C69" s="32">
        <f t="shared" si="5"/>
        <v>8.5308</v>
      </c>
      <c r="D69" s="35">
        <v>8.5308</v>
      </c>
      <c r="E69" s="36"/>
      <c r="F69" s="32">
        <f t="shared" si="3"/>
        <v>202.8708</v>
      </c>
      <c r="G69" s="32">
        <f t="shared" si="4"/>
        <v>202.8708</v>
      </c>
    </row>
    <row r="70" s="20" customFormat="1" ht="23" customHeight="1" spans="1:7">
      <c r="A70" s="33" t="s">
        <v>166</v>
      </c>
      <c r="B70" s="34">
        <v>2043.31</v>
      </c>
      <c r="C70" s="32">
        <f t="shared" si="5"/>
        <v>76.87865069</v>
      </c>
      <c r="D70" s="35">
        <v>49.83865069</v>
      </c>
      <c r="E70" s="36">
        <v>27.04</v>
      </c>
      <c r="F70" s="32">
        <f t="shared" si="3"/>
        <v>2120.18865069</v>
      </c>
      <c r="G70" s="32">
        <f t="shared" si="4"/>
        <v>2120.18865069</v>
      </c>
    </row>
    <row r="71" s="20" customFormat="1" ht="23" customHeight="1" spans="1:7">
      <c r="A71" s="33" t="s">
        <v>167</v>
      </c>
      <c r="B71" s="34">
        <v>82.65</v>
      </c>
      <c r="C71" s="32">
        <f t="shared" si="5"/>
        <v>0</v>
      </c>
      <c r="D71" s="35">
        <v>0</v>
      </c>
      <c r="E71" s="36"/>
      <c r="F71" s="32">
        <f t="shared" ref="F71:F102" si="6">B71+C71</f>
        <v>82.65</v>
      </c>
      <c r="G71" s="32">
        <f t="shared" ref="G71:G102" si="7">F71</f>
        <v>82.65</v>
      </c>
    </row>
    <row r="72" s="20" customFormat="1" ht="23" customHeight="1" spans="1:7">
      <c r="A72" s="33" t="s">
        <v>168</v>
      </c>
      <c r="B72" s="34">
        <v>128.02</v>
      </c>
      <c r="C72" s="32">
        <f t="shared" ref="C72:C103" si="8">D72+E72</f>
        <v>2.41302</v>
      </c>
      <c r="D72" s="35">
        <v>2.41302</v>
      </c>
      <c r="E72" s="36"/>
      <c r="F72" s="32">
        <f t="shared" si="6"/>
        <v>130.43302</v>
      </c>
      <c r="G72" s="32">
        <f t="shared" si="7"/>
        <v>130.43302</v>
      </c>
    </row>
    <row r="73" s="20" customFormat="1" ht="23" customHeight="1" spans="1:7">
      <c r="A73" s="33" t="s">
        <v>169</v>
      </c>
      <c r="B73" s="34">
        <v>135.65</v>
      </c>
      <c r="C73" s="32">
        <f t="shared" si="8"/>
        <v>5.003245</v>
      </c>
      <c r="D73" s="35">
        <v>5.003245</v>
      </c>
      <c r="E73" s="36"/>
      <c r="F73" s="32">
        <f t="shared" si="6"/>
        <v>140.653245</v>
      </c>
      <c r="G73" s="32">
        <f t="shared" si="7"/>
        <v>140.653245</v>
      </c>
    </row>
    <row r="74" s="20" customFormat="1" ht="23" customHeight="1" spans="1:7">
      <c r="A74" s="33" t="s">
        <v>170</v>
      </c>
      <c r="B74" s="34">
        <v>132.05</v>
      </c>
      <c r="C74" s="32">
        <f t="shared" si="8"/>
        <v>5.0309542</v>
      </c>
      <c r="D74" s="35">
        <v>5.0309542</v>
      </c>
      <c r="E74" s="36"/>
      <c r="F74" s="32">
        <f t="shared" si="6"/>
        <v>137.0809542</v>
      </c>
      <c r="G74" s="32">
        <f t="shared" si="7"/>
        <v>137.0809542</v>
      </c>
    </row>
    <row r="75" s="20" customFormat="1" ht="39" customHeight="1" spans="1:7">
      <c r="A75" s="33" t="s">
        <v>171</v>
      </c>
      <c r="B75" s="34">
        <v>1569.2</v>
      </c>
      <c r="C75" s="32">
        <f t="shared" si="8"/>
        <v>163.7240692</v>
      </c>
      <c r="D75" s="35">
        <v>28.9740692</v>
      </c>
      <c r="E75" s="36">
        <v>134.75</v>
      </c>
      <c r="F75" s="32">
        <f t="shared" si="6"/>
        <v>1732.9240692</v>
      </c>
      <c r="G75" s="32">
        <f t="shared" si="7"/>
        <v>1732.9240692</v>
      </c>
    </row>
    <row r="76" s="20" customFormat="1" ht="23" customHeight="1" spans="1:7">
      <c r="A76" s="33" t="s">
        <v>172</v>
      </c>
      <c r="B76" s="34">
        <v>235.9</v>
      </c>
      <c r="C76" s="32">
        <f t="shared" si="8"/>
        <v>-2.879</v>
      </c>
      <c r="D76" s="35">
        <v>-2.879</v>
      </c>
      <c r="E76" s="36"/>
      <c r="F76" s="32">
        <f t="shared" si="6"/>
        <v>233.021</v>
      </c>
      <c r="G76" s="32">
        <f t="shared" si="7"/>
        <v>233.021</v>
      </c>
    </row>
    <row r="77" s="20" customFormat="1" ht="23" customHeight="1" spans="1:7">
      <c r="A77" s="33" t="s">
        <v>173</v>
      </c>
      <c r="B77" s="34">
        <v>568.38</v>
      </c>
      <c r="C77" s="32">
        <f t="shared" si="8"/>
        <v>44.44164</v>
      </c>
      <c r="D77" s="35">
        <v>44.44164</v>
      </c>
      <c r="E77" s="36"/>
      <c r="F77" s="32">
        <f t="shared" si="6"/>
        <v>612.82164</v>
      </c>
      <c r="G77" s="32">
        <f t="shared" si="7"/>
        <v>612.82164</v>
      </c>
    </row>
    <row r="78" s="20" customFormat="1" ht="23" customHeight="1" spans="1:7">
      <c r="A78" s="33" t="s">
        <v>174</v>
      </c>
      <c r="B78" s="34">
        <v>686.88</v>
      </c>
      <c r="C78" s="32">
        <f t="shared" si="8"/>
        <v>16.6167889</v>
      </c>
      <c r="D78" s="35">
        <v>16.6167889</v>
      </c>
      <c r="E78" s="36"/>
      <c r="F78" s="32">
        <f t="shared" si="6"/>
        <v>703.4967889</v>
      </c>
      <c r="G78" s="32">
        <f t="shared" si="7"/>
        <v>703.4967889</v>
      </c>
    </row>
    <row r="79" s="20" customFormat="1" ht="23" customHeight="1" spans="1:7">
      <c r="A79" s="33" t="s">
        <v>175</v>
      </c>
      <c r="B79" s="34">
        <v>475.96</v>
      </c>
      <c r="C79" s="32">
        <f t="shared" si="8"/>
        <v>9.008146</v>
      </c>
      <c r="D79" s="35">
        <v>9.008146</v>
      </c>
      <c r="E79" s="36"/>
      <c r="F79" s="32">
        <f t="shared" si="6"/>
        <v>484.968146</v>
      </c>
      <c r="G79" s="32">
        <f t="shared" si="7"/>
        <v>484.968146</v>
      </c>
    </row>
    <row r="80" s="20" customFormat="1" ht="23" customHeight="1" spans="1:7">
      <c r="A80" s="33" t="s">
        <v>176</v>
      </c>
      <c r="B80" s="34">
        <v>222.18</v>
      </c>
      <c r="C80" s="32">
        <f t="shared" si="8"/>
        <v>6.982652</v>
      </c>
      <c r="D80" s="35">
        <v>6.982652</v>
      </c>
      <c r="E80" s="36"/>
      <c r="F80" s="32">
        <f t="shared" si="6"/>
        <v>229.162652</v>
      </c>
      <c r="G80" s="32">
        <f t="shared" si="7"/>
        <v>229.162652</v>
      </c>
    </row>
    <row r="81" s="20" customFormat="1" ht="23" customHeight="1" spans="1:7">
      <c r="A81" s="33" t="s">
        <v>177</v>
      </c>
      <c r="B81" s="34">
        <v>331.88</v>
      </c>
      <c r="C81" s="32">
        <f t="shared" si="8"/>
        <v>32.965177</v>
      </c>
      <c r="D81" s="35">
        <v>32.965177</v>
      </c>
      <c r="E81" s="36"/>
      <c r="F81" s="32">
        <f t="shared" si="6"/>
        <v>364.845177</v>
      </c>
      <c r="G81" s="32">
        <f t="shared" si="7"/>
        <v>364.845177</v>
      </c>
    </row>
    <row r="82" s="20" customFormat="1" ht="23" customHeight="1" spans="1:7">
      <c r="A82" s="33" t="s">
        <v>178</v>
      </c>
      <c r="B82" s="34">
        <v>586.63</v>
      </c>
      <c r="C82" s="32">
        <f t="shared" si="8"/>
        <v>22.5860556</v>
      </c>
      <c r="D82" s="35">
        <v>22.5860556</v>
      </c>
      <c r="E82" s="36"/>
      <c r="F82" s="32">
        <f t="shared" si="6"/>
        <v>609.2160556</v>
      </c>
      <c r="G82" s="32">
        <f t="shared" si="7"/>
        <v>609.2160556</v>
      </c>
    </row>
    <row r="83" s="20" customFormat="1" ht="23" customHeight="1" spans="1:7">
      <c r="A83" s="33" t="s">
        <v>179</v>
      </c>
      <c r="B83" s="34">
        <v>189.12</v>
      </c>
      <c r="C83" s="32">
        <f t="shared" si="8"/>
        <v>22.1300964</v>
      </c>
      <c r="D83" s="35">
        <v>22.1300964</v>
      </c>
      <c r="E83" s="36"/>
      <c r="F83" s="32">
        <f t="shared" si="6"/>
        <v>211.2500964</v>
      </c>
      <c r="G83" s="32">
        <f t="shared" si="7"/>
        <v>211.2500964</v>
      </c>
    </row>
    <row r="84" s="20" customFormat="1" ht="34.5" customHeight="1" spans="1:7">
      <c r="A84" s="33" t="s">
        <v>180</v>
      </c>
      <c r="B84" s="34">
        <v>5958.07</v>
      </c>
      <c r="C84" s="32">
        <f t="shared" si="8"/>
        <v>272.6</v>
      </c>
      <c r="D84" s="35">
        <v>312.19</v>
      </c>
      <c r="E84" s="36">
        <v>-39.59</v>
      </c>
      <c r="F84" s="32">
        <f t="shared" si="6"/>
        <v>6230.67</v>
      </c>
      <c r="G84" s="32">
        <f t="shared" si="7"/>
        <v>6230.67</v>
      </c>
    </row>
    <row r="85" s="20" customFormat="1" ht="23" customHeight="1" spans="1:7">
      <c r="A85" s="33" t="s">
        <v>181</v>
      </c>
      <c r="B85" s="34">
        <v>1739.19</v>
      </c>
      <c r="C85" s="32">
        <f t="shared" si="8"/>
        <v>100.8642148</v>
      </c>
      <c r="D85" s="35">
        <v>100.8642148</v>
      </c>
      <c r="E85" s="36"/>
      <c r="F85" s="32">
        <f t="shared" si="6"/>
        <v>1840.0542148</v>
      </c>
      <c r="G85" s="32">
        <f t="shared" si="7"/>
        <v>1840.0542148</v>
      </c>
    </row>
    <row r="86" s="20" customFormat="1" ht="34.5" customHeight="1" spans="1:7">
      <c r="A86" s="33" t="s">
        <v>182</v>
      </c>
      <c r="B86" s="34">
        <v>1233.15</v>
      </c>
      <c r="C86" s="32">
        <f t="shared" si="8"/>
        <v>283.8558</v>
      </c>
      <c r="D86" s="35">
        <v>6.4258</v>
      </c>
      <c r="E86" s="36">
        <v>277.43</v>
      </c>
      <c r="F86" s="32">
        <f t="shared" si="6"/>
        <v>1517.0058</v>
      </c>
      <c r="G86" s="32">
        <f t="shared" si="7"/>
        <v>1517.0058</v>
      </c>
    </row>
    <row r="87" s="20" customFormat="1" ht="23" customHeight="1" spans="1:7">
      <c r="A87" s="33" t="s">
        <v>183</v>
      </c>
      <c r="B87" s="34">
        <v>63.49</v>
      </c>
      <c r="C87" s="32">
        <f t="shared" si="8"/>
        <v>2.8607</v>
      </c>
      <c r="D87" s="35">
        <v>2.8607</v>
      </c>
      <c r="E87" s="36"/>
      <c r="F87" s="32">
        <f t="shared" si="6"/>
        <v>66.3507</v>
      </c>
      <c r="G87" s="32">
        <f t="shared" si="7"/>
        <v>66.3507</v>
      </c>
    </row>
    <row r="88" s="20" customFormat="1" ht="23" customHeight="1" spans="1:7">
      <c r="A88" s="33" t="s">
        <v>184</v>
      </c>
      <c r="B88" s="34">
        <v>98.18</v>
      </c>
      <c r="C88" s="32">
        <f t="shared" si="8"/>
        <v>13.04789465</v>
      </c>
      <c r="D88" s="35">
        <v>13.04789465</v>
      </c>
      <c r="E88" s="36"/>
      <c r="F88" s="32">
        <f t="shared" si="6"/>
        <v>111.22789465</v>
      </c>
      <c r="G88" s="32">
        <f t="shared" si="7"/>
        <v>111.22789465</v>
      </c>
    </row>
    <row r="89" s="20" customFormat="1" ht="23" customHeight="1" spans="1:7">
      <c r="A89" s="33" t="s">
        <v>185</v>
      </c>
      <c r="B89" s="34">
        <v>32.99</v>
      </c>
      <c r="C89" s="32">
        <f t="shared" si="8"/>
        <v>0.23816</v>
      </c>
      <c r="D89" s="35">
        <v>0.23816</v>
      </c>
      <c r="E89" s="36"/>
      <c r="F89" s="32">
        <f t="shared" si="6"/>
        <v>33.22816</v>
      </c>
      <c r="G89" s="32">
        <f t="shared" si="7"/>
        <v>33.22816</v>
      </c>
    </row>
    <row r="90" s="20" customFormat="1" ht="23" customHeight="1" spans="1:7">
      <c r="A90" s="33" t="s">
        <v>186</v>
      </c>
      <c r="B90" s="34">
        <v>425.34</v>
      </c>
      <c r="C90" s="32">
        <f t="shared" si="8"/>
        <v>318.1396908</v>
      </c>
      <c r="D90" s="35">
        <v>15.7196908</v>
      </c>
      <c r="E90" s="36">
        <v>302.42</v>
      </c>
      <c r="F90" s="32">
        <f t="shared" si="6"/>
        <v>743.4796908</v>
      </c>
      <c r="G90" s="32">
        <f t="shared" si="7"/>
        <v>743.4796908</v>
      </c>
    </row>
    <row r="91" s="20" customFormat="1" ht="23" customHeight="1" spans="1:7">
      <c r="A91" s="33" t="s">
        <v>187</v>
      </c>
      <c r="B91" s="34">
        <v>135.91</v>
      </c>
      <c r="C91" s="32">
        <f t="shared" si="8"/>
        <v>3.69068</v>
      </c>
      <c r="D91" s="35">
        <v>3.69068</v>
      </c>
      <c r="E91" s="36"/>
      <c r="F91" s="32">
        <f t="shared" si="6"/>
        <v>139.60068</v>
      </c>
      <c r="G91" s="32">
        <f t="shared" si="7"/>
        <v>139.60068</v>
      </c>
    </row>
    <row r="92" s="20" customFormat="1" ht="23" customHeight="1" spans="1:7">
      <c r="A92" s="33" t="s">
        <v>188</v>
      </c>
      <c r="B92" s="34">
        <v>63.81</v>
      </c>
      <c r="C92" s="32">
        <f t="shared" si="8"/>
        <v>33.0761608</v>
      </c>
      <c r="D92" s="35">
        <v>33.0761608</v>
      </c>
      <c r="E92" s="36"/>
      <c r="F92" s="32">
        <f t="shared" si="6"/>
        <v>96.8861608</v>
      </c>
      <c r="G92" s="32">
        <f t="shared" si="7"/>
        <v>96.8861608</v>
      </c>
    </row>
    <row r="93" s="20" customFormat="1" ht="23" customHeight="1" spans="1:7">
      <c r="A93" s="33" t="s">
        <v>189</v>
      </c>
      <c r="B93" s="34">
        <v>273.38</v>
      </c>
      <c r="C93" s="32">
        <f t="shared" si="8"/>
        <v>-21.1863</v>
      </c>
      <c r="D93" s="35">
        <v>-21.1863</v>
      </c>
      <c r="E93" s="36"/>
      <c r="F93" s="32">
        <f t="shared" si="6"/>
        <v>252.1937</v>
      </c>
      <c r="G93" s="32">
        <f t="shared" si="7"/>
        <v>252.1937</v>
      </c>
    </row>
    <row r="94" s="20" customFormat="1" ht="23" customHeight="1" spans="1:7">
      <c r="A94" s="33" t="s">
        <v>190</v>
      </c>
      <c r="B94" s="34"/>
      <c r="C94" s="32">
        <f t="shared" si="8"/>
        <v>0</v>
      </c>
      <c r="D94" s="35">
        <v>0</v>
      </c>
      <c r="E94" s="36"/>
      <c r="F94" s="32">
        <f t="shared" si="6"/>
        <v>0</v>
      </c>
      <c r="G94" s="32">
        <f t="shared" si="7"/>
        <v>0</v>
      </c>
    </row>
    <row r="95" s="20" customFormat="1" ht="23" customHeight="1" spans="1:7">
      <c r="A95" s="33" t="s">
        <v>191</v>
      </c>
      <c r="B95" s="34">
        <v>495.55</v>
      </c>
      <c r="C95" s="32">
        <f t="shared" si="8"/>
        <v>22.12192</v>
      </c>
      <c r="D95" s="35">
        <v>22.12192</v>
      </c>
      <c r="E95" s="36"/>
      <c r="F95" s="32">
        <f t="shared" si="6"/>
        <v>517.67192</v>
      </c>
      <c r="G95" s="32">
        <f t="shared" si="7"/>
        <v>517.67192</v>
      </c>
    </row>
    <row r="96" s="20" customFormat="1" ht="23" customHeight="1" spans="1:7">
      <c r="A96" s="33" t="s">
        <v>192</v>
      </c>
      <c r="B96" s="34">
        <v>499.31</v>
      </c>
      <c r="C96" s="32">
        <f t="shared" si="8"/>
        <v>14.367847</v>
      </c>
      <c r="D96" s="35">
        <v>9.727847</v>
      </c>
      <c r="E96" s="36">
        <v>4.64</v>
      </c>
      <c r="F96" s="32">
        <f t="shared" si="6"/>
        <v>513.677847</v>
      </c>
      <c r="G96" s="32">
        <f t="shared" si="7"/>
        <v>513.677847</v>
      </c>
    </row>
    <row r="97" s="20" customFormat="1" ht="23" customHeight="1" spans="1:7">
      <c r="A97" s="33" t="s">
        <v>193</v>
      </c>
      <c r="B97" s="34">
        <v>1529.37</v>
      </c>
      <c r="C97" s="32">
        <f t="shared" si="8"/>
        <v>-8.45702399999999</v>
      </c>
      <c r="D97" s="35">
        <v>-8.45702399999999</v>
      </c>
      <c r="E97" s="36"/>
      <c r="F97" s="32">
        <f t="shared" si="6"/>
        <v>1520.912976</v>
      </c>
      <c r="G97" s="32">
        <f t="shared" si="7"/>
        <v>1520.912976</v>
      </c>
    </row>
    <row r="98" s="20" customFormat="1" ht="23" customHeight="1" spans="1:7">
      <c r="A98" s="33" t="s">
        <v>194</v>
      </c>
      <c r="B98" s="34">
        <v>688.25</v>
      </c>
      <c r="C98" s="32">
        <f t="shared" si="8"/>
        <v>63</v>
      </c>
      <c r="D98" s="35">
        <v>0</v>
      </c>
      <c r="E98" s="36">
        <v>63</v>
      </c>
      <c r="F98" s="32">
        <f t="shared" si="6"/>
        <v>751.25</v>
      </c>
      <c r="G98" s="32">
        <f t="shared" si="7"/>
        <v>751.25</v>
      </c>
    </row>
    <row r="99" s="20" customFormat="1" ht="23" customHeight="1" spans="1:7">
      <c r="A99" s="33" t="s">
        <v>195</v>
      </c>
      <c r="B99" s="34">
        <v>1139.71</v>
      </c>
      <c r="C99" s="32">
        <f t="shared" si="8"/>
        <v>36.245216</v>
      </c>
      <c r="D99" s="35">
        <v>36.245216</v>
      </c>
      <c r="E99" s="36"/>
      <c r="F99" s="32">
        <f t="shared" si="6"/>
        <v>1175.955216</v>
      </c>
      <c r="G99" s="32">
        <f t="shared" si="7"/>
        <v>1175.955216</v>
      </c>
    </row>
    <row r="100" s="20" customFormat="1" ht="23" customHeight="1" spans="1:7">
      <c r="A100" s="33" t="s">
        <v>196</v>
      </c>
      <c r="B100" s="34">
        <v>528.59</v>
      </c>
      <c r="C100" s="32">
        <f t="shared" si="8"/>
        <v>13.93196764</v>
      </c>
      <c r="D100" s="35">
        <v>13.93196764</v>
      </c>
      <c r="E100" s="36"/>
      <c r="F100" s="32">
        <f t="shared" si="6"/>
        <v>542.52196764</v>
      </c>
      <c r="G100" s="32">
        <f t="shared" si="7"/>
        <v>542.52196764</v>
      </c>
    </row>
    <row r="101" s="20" customFormat="1" ht="23" customHeight="1" spans="1:7">
      <c r="A101" s="33" t="s">
        <v>197</v>
      </c>
      <c r="B101" s="34">
        <v>651.3</v>
      </c>
      <c r="C101" s="32">
        <f t="shared" si="8"/>
        <v>54.81972</v>
      </c>
      <c r="D101" s="35">
        <v>54.81972</v>
      </c>
      <c r="E101" s="32"/>
      <c r="F101" s="32">
        <f t="shared" si="6"/>
        <v>706.11972</v>
      </c>
      <c r="G101" s="32">
        <f t="shared" si="7"/>
        <v>706.11972</v>
      </c>
    </row>
    <row r="102" s="20" customFormat="1" ht="23" customHeight="1" spans="1:7">
      <c r="A102" s="33" t="s">
        <v>198</v>
      </c>
      <c r="B102" s="34">
        <v>131.4</v>
      </c>
      <c r="C102" s="32">
        <f t="shared" si="8"/>
        <v>37.5915</v>
      </c>
      <c r="D102" s="35">
        <v>7.5915</v>
      </c>
      <c r="E102" s="36">
        <v>30</v>
      </c>
      <c r="F102" s="32">
        <f t="shared" si="6"/>
        <v>168.9915</v>
      </c>
      <c r="G102" s="32">
        <f t="shared" si="7"/>
        <v>168.9915</v>
      </c>
    </row>
    <row r="103" s="20" customFormat="1" ht="23" customHeight="1" spans="1:7">
      <c r="A103" s="33" t="s">
        <v>199</v>
      </c>
      <c r="B103" s="34">
        <v>2520.18</v>
      </c>
      <c r="C103" s="32">
        <f t="shared" si="8"/>
        <v>67.56022</v>
      </c>
      <c r="D103" s="35">
        <v>65.23022</v>
      </c>
      <c r="E103" s="36">
        <v>2.33</v>
      </c>
      <c r="F103" s="32">
        <f t="shared" ref="F103:F144" si="9">B103+C103</f>
        <v>2587.74022</v>
      </c>
      <c r="G103" s="32">
        <f t="shared" ref="G103:G144" si="10">F103</f>
        <v>2587.74022</v>
      </c>
    </row>
    <row r="104" s="20" customFormat="1" ht="23" customHeight="1" spans="1:7">
      <c r="A104" s="33" t="s">
        <v>200</v>
      </c>
      <c r="B104" s="34">
        <v>514.72</v>
      </c>
      <c r="C104" s="32">
        <f t="shared" ref="C104:C144" si="11">D104+E104</f>
        <v>0</v>
      </c>
      <c r="D104" s="35">
        <v>0</v>
      </c>
      <c r="E104" s="36"/>
      <c r="F104" s="32">
        <f t="shared" si="9"/>
        <v>514.72</v>
      </c>
      <c r="G104" s="32">
        <f t="shared" si="10"/>
        <v>514.72</v>
      </c>
    </row>
    <row r="105" s="20" customFormat="1" ht="23" customHeight="1" spans="1:7">
      <c r="A105" s="33" t="s">
        <v>201</v>
      </c>
      <c r="B105" s="34">
        <v>1355.69</v>
      </c>
      <c r="C105" s="32">
        <f t="shared" si="11"/>
        <v>3274.24</v>
      </c>
      <c r="D105" s="35">
        <v>9.4</v>
      </c>
      <c r="E105" s="36">
        <v>3264.84</v>
      </c>
      <c r="F105" s="32">
        <f t="shared" si="9"/>
        <v>4629.93</v>
      </c>
      <c r="G105" s="32">
        <f t="shared" si="10"/>
        <v>4629.93</v>
      </c>
    </row>
    <row r="106" s="20" customFormat="1" ht="23" customHeight="1" spans="1:7">
      <c r="A106" s="33" t="s">
        <v>202</v>
      </c>
      <c r="B106" s="34">
        <v>391.5</v>
      </c>
      <c r="C106" s="32">
        <f t="shared" si="11"/>
        <v>21.34838</v>
      </c>
      <c r="D106" s="35">
        <v>21.34838</v>
      </c>
      <c r="E106" s="36"/>
      <c r="F106" s="32">
        <f t="shared" si="9"/>
        <v>412.84838</v>
      </c>
      <c r="G106" s="32">
        <f t="shared" si="10"/>
        <v>412.84838</v>
      </c>
    </row>
    <row r="107" s="20" customFormat="1" ht="23" customHeight="1" spans="1:7">
      <c r="A107" s="33" t="s">
        <v>203</v>
      </c>
      <c r="B107" s="34">
        <v>90.85</v>
      </c>
      <c r="C107" s="32">
        <f t="shared" si="11"/>
        <v>1.5456</v>
      </c>
      <c r="D107" s="35">
        <v>1.5456</v>
      </c>
      <c r="E107" s="36"/>
      <c r="F107" s="32">
        <f t="shared" si="9"/>
        <v>92.3956</v>
      </c>
      <c r="G107" s="32">
        <f t="shared" si="10"/>
        <v>92.3956</v>
      </c>
    </row>
    <row r="108" s="20" customFormat="1" ht="23" customHeight="1" spans="1:7">
      <c r="A108" s="33" t="s">
        <v>204</v>
      </c>
      <c r="B108" s="34">
        <v>105.84</v>
      </c>
      <c r="C108" s="32">
        <f t="shared" si="11"/>
        <v>1.55675</v>
      </c>
      <c r="D108" s="35">
        <v>1.55675</v>
      </c>
      <c r="E108" s="36"/>
      <c r="F108" s="32">
        <f t="shared" si="9"/>
        <v>107.39675</v>
      </c>
      <c r="G108" s="32">
        <f t="shared" si="10"/>
        <v>107.39675</v>
      </c>
    </row>
    <row r="109" s="20" customFormat="1" ht="23" customHeight="1" spans="1:7">
      <c r="A109" s="33" t="s">
        <v>205</v>
      </c>
      <c r="B109" s="34">
        <v>642.87</v>
      </c>
      <c r="C109" s="32">
        <f t="shared" si="11"/>
        <v>1005.12770681</v>
      </c>
      <c r="D109" s="35">
        <v>36.69770681</v>
      </c>
      <c r="E109" s="36">
        <v>968.43</v>
      </c>
      <c r="F109" s="32">
        <f t="shared" si="9"/>
        <v>1647.99770681</v>
      </c>
      <c r="G109" s="32">
        <f t="shared" si="10"/>
        <v>1647.99770681</v>
      </c>
    </row>
    <row r="110" s="20" customFormat="1" ht="23" customHeight="1" spans="1:7">
      <c r="A110" s="33" t="s">
        <v>206</v>
      </c>
      <c r="B110" s="34">
        <v>279.73</v>
      </c>
      <c r="C110" s="32">
        <f t="shared" si="11"/>
        <v>22.79806</v>
      </c>
      <c r="D110" s="35">
        <v>8.79806</v>
      </c>
      <c r="E110" s="36">
        <v>14</v>
      </c>
      <c r="F110" s="32">
        <f t="shared" si="9"/>
        <v>302.52806</v>
      </c>
      <c r="G110" s="32">
        <f t="shared" si="10"/>
        <v>302.52806</v>
      </c>
    </row>
    <row r="111" s="20" customFormat="1" ht="23" customHeight="1" spans="1:7">
      <c r="A111" s="33" t="s">
        <v>207</v>
      </c>
      <c r="B111" s="34">
        <v>491.31</v>
      </c>
      <c r="C111" s="32">
        <f t="shared" si="11"/>
        <v>12.61547</v>
      </c>
      <c r="D111" s="35">
        <v>12.61547</v>
      </c>
      <c r="E111" s="36"/>
      <c r="F111" s="32">
        <f t="shared" si="9"/>
        <v>503.92547</v>
      </c>
      <c r="G111" s="32">
        <f t="shared" si="10"/>
        <v>503.92547</v>
      </c>
    </row>
    <row r="112" s="20" customFormat="1" ht="23" customHeight="1" spans="1:7">
      <c r="A112" s="33" t="s">
        <v>208</v>
      </c>
      <c r="B112" s="34">
        <v>112.9</v>
      </c>
      <c r="C112" s="32">
        <f t="shared" si="11"/>
        <v>17.8962372</v>
      </c>
      <c r="D112" s="35">
        <v>17.8962372</v>
      </c>
      <c r="E112" s="36"/>
      <c r="F112" s="32">
        <f t="shared" si="9"/>
        <v>130.7962372</v>
      </c>
      <c r="G112" s="32">
        <f t="shared" si="10"/>
        <v>130.7962372</v>
      </c>
    </row>
    <row r="113" s="20" customFormat="1" ht="23" customHeight="1" spans="1:7">
      <c r="A113" s="33" t="s">
        <v>209</v>
      </c>
      <c r="B113" s="34">
        <v>421.84</v>
      </c>
      <c r="C113" s="32">
        <f t="shared" si="11"/>
        <v>38.8764704</v>
      </c>
      <c r="D113" s="35">
        <v>-0.803529600000001</v>
      </c>
      <c r="E113" s="36">
        <v>39.68</v>
      </c>
      <c r="F113" s="32">
        <f t="shared" si="9"/>
        <v>460.7164704</v>
      </c>
      <c r="G113" s="32">
        <f t="shared" si="10"/>
        <v>460.7164704</v>
      </c>
    </row>
    <row r="114" s="20" customFormat="1" ht="23" customHeight="1" spans="1:7">
      <c r="A114" s="33" t="s">
        <v>210</v>
      </c>
      <c r="B114" s="34">
        <v>577.47</v>
      </c>
      <c r="C114" s="32">
        <f t="shared" si="11"/>
        <v>-2.58311</v>
      </c>
      <c r="D114" s="35">
        <v>12.41689</v>
      </c>
      <c r="E114" s="36">
        <v>-15</v>
      </c>
      <c r="F114" s="32">
        <f t="shared" si="9"/>
        <v>574.88689</v>
      </c>
      <c r="G114" s="32">
        <f t="shared" si="10"/>
        <v>574.88689</v>
      </c>
    </row>
    <row r="115" s="20" customFormat="1" ht="23" customHeight="1" spans="1:7">
      <c r="A115" s="33" t="s">
        <v>211</v>
      </c>
      <c r="B115" s="34">
        <v>2311.59</v>
      </c>
      <c r="C115" s="32">
        <f t="shared" si="11"/>
        <v>205.0279814</v>
      </c>
      <c r="D115" s="35">
        <v>171.7379814</v>
      </c>
      <c r="E115" s="36">
        <v>33.29</v>
      </c>
      <c r="F115" s="32">
        <f t="shared" si="9"/>
        <v>2516.6179814</v>
      </c>
      <c r="G115" s="32">
        <f t="shared" si="10"/>
        <v>2516.6179814</v>
      </c>
    </row>
    <row r="116" s="20" customFormat="1" ht="23" customHeight="1" spans="1:7">
      <c r="A116" s="33" t="s">
        <v>212</v>
      </c>
      <c r="B116" s="34">
        <v>1170.1</v>
      </c>
      <c r="C116" s="32">
        <f t="shared" si="11"/>
        <v>246.21372004</v>
      </c>
      <c r="D116" s="35">
        <v>230.19372004</v>
      </c>
      <c r="E116" s="36">
        <v>16.02</v>
      </c>
      <c r="F116" s="32">
        <f t="shared" si="9"/>
        <v>1416.31372004</v>
      </c>
      <c r="G116" s="32">
        <f t="shared" si="10"/>
        <v>1416.31372004</v>
      </c>
    </row>
    <row r="117" s="20" customFormat="1" ht="23" customHeight="1" spans="1:7">
      <c r="A117" s="33" t="s">
        <v>213</v>
      </c>
      <c r="B117" s="34">
        <v>2445.33</v>
      </c>
      <c r="C117" s="32">
        <f t="shared" si="11"/>
        <v>291.417688</v>
      </c>
      <c r="D117" s="35">
        <v>271.227688</v>
      </c>
      <c r="E117" s="36">
        <v>20.19</v>
      </c>
      <c r="F117" s="32">
        <f t="shared" si="9"/>
        <v>2736.747688</v>
      </c>
      <c r="G117" s="32">
        <f t="shared" si="10"/>
        <v>2736.747688</v>
      </c>
    </row>
    <row r="118" s="20" customFormat="1" ht="23" customHeight="1" spans="1:7">
      <c r="A118" s="33" t="s">
        <v>214</v>
      </c>
      <c r="B118" s="34">
        <v>1026.78</v>
      </c>
      <c r="C118" s="32">
        <f t="shared" si="11"/>
        <v>198.1887231</v>
      </c>
      <c r="D118" s="35">
        <v>177.8287231</v>
      </c>
      <c r="E118" s="36">
        <v>20.36</v>
      </c>
      <c r="F118" s="32">
        <f t="shared" si="9"/>
        <v>1224.9687231</v>
      </c>
      <c r="G118" s="32">
        <f t="shared" si="10"/>
        <v>1224.9687231</v>
      </c>
    </row>
    <row r="119" s="20" customFormat="1" ht="23" customHeight="1" spans="1:7">
      <c r="A119" s="33" t="s">
        <v>215</v>
      </c>
      <c r="B119" s="34">
        <v>1432.41</v>
      </c>
      <c r="C119" s="32">
        <f t="shared" si="11"/>
        <v>235.7311</v>
      </c>
      <c r="D119" s="35">
        <v>197.9111</v>
      </c>
      <c r="E119" s="36">
        <v>37.82</v>
      </c>
      <c r="F119" s="32">
        <f t="shared" si="9"/>
        <v>1668.1411</v>
      </c>
      <c r="G119" s="32">
        <f t="shared" si="10"/>
        <v>1668.1411</v>
      </c>
    </row>
    <row r="120" s="20" customFormat="1" ht="23" customHeight="1" spans="1:7">
      <c r="A120" s="33" t="s">
        <v>216</v>
      </c>
      <c r="B120" s="34">
        <v>1164.32</v>
      </c>
      <c r="C120" s="32">
        <f t="shared" si="11"/>
        <v>142.5887555</v>
      </c>
      <c r="D120" s="35">
        <v>128.9287555</v>
      </c>
      <c r="E120" s="36">
        <v>13.66</v>
      </c>
      <c r="F120" s="32">
        <f t="shared" si="9"/>
        <v>1306.9087555</v>
      </c>
      <c r="G120" s="32">
        <f t="shared" si="10"/>
        <v>1306.9087555</v>
      </c>
    </row>
    <row r="121" s="20" customFormat="1" ht="23" customHeight="1" spans="1:7">
      <c r="A121" s="33" t="s">
        <v>217</v>
      </c>
      <c r="B121" s="34">
        <v>734.85</v>
      </c>
      <c r="C121" s="32">
        <f t="shared" si="11"/>
        <v>22.9987587</v>
      </c>
      <c r="D121" s="35">
        <v>19.9987587</v>
      </c>
      <c r="E121" s="36">
        <v>3</v>
      </c>
      <c r="F121" s="32">
        <f t="shared" si="9"/>
        <v>757.8487587</v>
      </c>
      <c r="G121" s="32">
        <f t="shared" si="10"/>
        <v>757.8487587</v>
      </c>
    </row>
    <row r="122" s="20" customFormat="1" ht="23" customHeight="1" spans="1:7">
      <c r="A122" s="33" t="s">
        <v>218</v>
      </c>
      <c r="B122" s="34">
        <v>726.7</v>
      </c>
      <c r="C122" s="32">
        <f t="shared" si="11"/>
        <v>65.77536</v>
      </c>
      <c r="D122" s="35">
        <v>31.01536</v>
      </c>
      <c r="E122" s="36">
        <v>34.76</v>
      </c>
      <c r="F122" s="32">
        <f t="shared" si="9"/>
        <v>792.47536</v>
      </c>
      <c r="G122" s="32">
        <f t="shared" si="10"/>
        <v>792.47536</v>
      </c>
    </row>
    <row r="123" s="20" customFormat="1" ht="23" customHeight="1" spans="1:7">
      <c r="A123" s="33" t="s">
        <v>219</v>
      </c>
      <c r="B123" s="34">
        <v>934.78</v>
      </c>
      <c r="C123" s="32">
        <f t="shared" si="11"/>
        <v>188.4412</v>
      </c>
      <c r="D123" s="35">
        <v>181.5712</v>
      </c>
      <c r="E123" s="36">
        <v>6.87</v>
      </c>
      <c r="F123" s="32">
        <f t="shared" si="9"/>
        <v>1123.2212</v>
      </c>
      <c r="G123" s="32">
        <f t="shared" si="10"/>
        <v>1123.2212</v>
      </c>
    </row>
    <row r="124" s="20" customFormat="1" ht="23" customHeight="1" spans="1:7">
      <c r="A124" s="33" t="s">
        <v>220</v>
      </c>
      <c r="B124" s="34">
        <v>260.59</v>
      </c>
      <c r="C124" s="32">
        <f t="shared" si="11"/>
        <v>75.6132628</v>
      </c>
      <c r="D124" s="35">
        <v>6.1032628</v>
      </c>
      <c r="E124" s="36">
        <v>69.51</v>
      </c>
      <c r="F124" s="32">
        <f t="shared" si="9"/>
        <v>336.2032628</v>
      </c>
      <c r="G124" s="32">
        <f t="shared" si="10"/>
        <v>336.2032628</v>
      </c>
    </row>
    <row r="125" s="20" customFormat="1" ht="23" customHeight="1" spans="1:7">
      <c r="A125" s="33" t="s">
        <v>221</v>
      </c>
      <c r="B125" s="34">
        <v>461.13</v>
      </c>
      <c r="C125" s="32">
        <f t="shared" si="11"/>
        <v>16.7401</v>
      </c>
      <c r="D125" s="35">
        <v>16.7401</v>
      </c>
      <c r="E125" s="36"/>
      <c r="F125" s="32">
        <f t="shared" si="9"/>
        <v>477.8701</v>
      </c>
      <c r="G125" s="32">
        <f t="shared" si="10"/>
        <v>477.8701</v>
      </c>
    </row>
    <row r="126" s="20" customFormat="1" ht="23" customHeight="1" spans="1:7">
      <c r="A126" s="33" t="s">
        <v>222</v>
      </c>
      <c r="B126" s="34">
        <v>150.75</v>
      </c>
      <c r="C126" s="32">
        <f t="shared" si="11"/>
        <v>0</v>
      </c>
      <c r="D126" s="35">
        <v>0</v>
      </c>
      <c r="E126" s="36"/>
      <c r="F126" s="32">
        <f t="shared" si="9"/>
        <v>150.75</v>
      </c>
      <c r="G126" s="32">
        <f t="shared" si="10"/>
        <v>150.75</v>
      </c>
    </row>
    <row r="127" s="20" customFormat="1" ht="23" customHeight="1" spans="1:7">
      <c r="A127" s="33" t="s">
        <v>223</v>
      </c>
      <c r="B127" s="34">
        <v>600.18</v>
      </c>
      <c r="C127" s="32">
        <f t="shared" si="11"/>
        <v>0</v>
      </c>
      <c r="D127" s="35">
        <v>0</v>
      </c>
      <c r="E127" s="36"/>
      <c r="F127" s="32">
        <f t="shared" si="9"/>
        <v>600.18</v>
      </c>
      <c r="G127" s="32">
        <f t="shared" si="10"/>
        <v>600.18</v>
      </c>
    </row>
    <row r="128" s="20" customFormat="1" ht="23" customHeight="1" spans="1:7">
      <c r="A128" s="33" t="s">
        <v>224</v>
      </c>
      <c r="B128" s="34">
        <v>528.8</v>
      </c>
      <c r="C128" s="32">
        <f t="shared" si="11"/>
        <v>0</v>
      </c>
      <c r="D128" s="35">
        <v>0</v>
      </c>
      <c r="E128" s="36"/>
      <c r="F128" s="32">
        <f t="shared" si="9"/>
        <v>528.8</v>
      </c>
      <c r="G128" s="32">
        <f t="shared" si="10"/>
        <v>528.8</v>
      </c>
    </row>
    <row r="129" s="20" customFormat="1" ht="46" customHeight="1" spans="1:7">
      <c r="A129" s="33" t="s">
        <v>225</v>
      </c>
      <c r="B129" s="34">
        <v>31237.31</v>
      </c>
      <c r="C129" s="32">
        <f t="shared" si="11"/>
        <v>-4559.89</v>
      </c>
      <c r="D129" s="35">
        <v>0</v>
      </c>
      <c r="E129" s="36">
        <v>-4559.89</v>
      </c>
      <c r="F129" s="32">
        <f t="shared" si="9"/>
        <v>26677.42</v>
      </c>
      <c r="G129" s="32">
        <f t="shared" si="10"/>
        <v>26677.42</v>
      </c>
    </row>
    <row r="130" s="20" customFormat="1" ht="23" customHeight="1" spans="1:7">
      <c r="A130" s="33" t="s">
        <v>226</v>
      </c>
      <c r="B130" s="34">
        <v>46.4</v>
      </c>
      <c r="C130" s="32">
        <f t="shared" si="11"/>
        <v>0</v>
      </c>
      <c r="D130" s="35">
        <v>0</v>
      </c>
      <c r="E130" s="36"/>
      <c r="F130" s="32">
        <f t="shared" si="9"/>
        <v>46.4</v>
      </c>
      <c r="G130" s="32">
        <f t="shared" si="10"/>
        <v>46.4</v>
      </c>
    </row>
    <row r="131" s="20" customFormat="1" ht="23" customHeight="1" spans="1:7">
      <c r="A131" s="33" t="s">
        <v>227</v>
      </c>
      <c r="B131" s="34">
        <v>26.24</v>
      </c>
      <c r="C131" s="32">
        <f t="shared" si="11"/>
        <v>0</v>
      </c>
      <c r="D131" s="35">
        <v>0</v>
      </c>
      <c r="E131" s="32"/>
      <c r="F131" s="32">
        <f t="shared" si="9"/>
        <v>26.24</v>
      </c>
      <c r="G131" s="32">
        <f t="shared" si="10"/>
        <v>26.24</v>
      </c>
    </row>
    <row r="132" s="20" customFormat="1" ht="23" customHeight="1" spans="1:7">
      <c r="A132" s="33" t="s">
        <v>228</v>
      </c>
      <c r="B132" s="34">
        <v>20</v>
      </c>
      <c r="C132" s="32">
        <f t="shared" si="11"/>
        <v>0</v>
      </c>
      <c r="D132" s="35">
        <v>0</v>
      </c>
      <c r="E132" s="36"/>
      <c r="F132" s="32">
        <f t="shared" si="9"/>
        <v>20</v>
      </c>
      <c r="G132" s="32">
        <f t="shared" si="10"/>
        <v>20</v>
      </c>
    </row>
    <row r="133" s="20" customFormat="1" ht="23" customHeight="1" spans="1:7">
      <c r="A133" s="33" t="s">
        <v>229</v>
      </c>
      <c r="B133" s="34">
        <v>4.8</v>
      </c>
      <c r="C133" s="32">
        <f t="shared" si="11"/>
        <v>0</v>
      </c>
      <c r="D133" s="35">
        <v>0</v>
      </c>
      <c r="E133" s="36"/>
      <c r="F133" s="32">
        <f t="shared" si="9"/>
        <v>4.8</v>
      </c>
      <c r="G133" s="32">
        <f t="shared" si="10"/>
        <v>4.8</v>
      </c>
    </row>
    <row r="134" s="20" customFormat="1" ht="23" customHeight="1" spans="1:7">
      <c r="A134" s="33" t="s">
        <v>230</v>
      </c>
      <c r="B134" s="34">
        <v>6.4</v>
      </c>
      <c r="C134" s="32">
        <f t="shared" si="11"/>
        <v>0</v>
      </c>
      <c r="D134" s="35">
        <v>0</v>
      </c>
      <c r="E134" s="36"/>
      <c r="F134" s="32">
        <f t="shared" si="9"/>
        <v>6.4</v>
      </c>
      <c r="G134" s="32">
        <f t="shared" si="10"/>
        <v>6.4</v>
      </c>
    </row>
    <row r="135" s="20" customFormat="1" ht="23" customHeight="1" spans="1:7">
      <c r="A135" s="33" t="s">
        <v>231</v>
      </c>
      <c r="B135" s="34">
        <v>17.4</v>
      </c>
      <c r="C135" s="32">
        <f t="shared" si="11"/>
        <v>0</v>
      </c>
      <c r="D135" s="35">
        <v>0</v>
      </c>
      <c r="E135" s="36"/>
      <c r="F135" s="32">
        <f t="shared" si="9"/>
        <v>17.4</v>
      </c>
      <c r="G135" s="32">
        <f t="shared" si="10"/>
        <v>17.4</v>
      </c>
    </row>
    <row r="136" s="20" customFormat="1" ht="23" customHeight="1" spans="1:7">
      <c r="A136" s="33" t="s">
        <v>232</v>
      </c>
      <c r="B136" s="34">
        <v>22</v>
      </c>
      <c r="C136" s="32">
        <f t="shared" si="11"/>
        <v>0</v>
      </c>
      <c r="D136" s="35">
        <v>0</v>
      </c>
      <c r="E136" s="36"/>
      <c r="F136" s="32">
        <f t="shared" si="9"/>
        <v>22</v>
      </c>
      <c r="G136" s="32">
        <f t="shared" si="10"/>
        <v>22</v>
      </c>
    </row>
    <row r="137" s="20" customFormat="1" ht="23" customHeight="1" spans="1:7">
      <c r="A137" s="33" t="s">
        <v>233</v>
      </c>
      <c r="B137" s="34">
        <v>6.4</v>
      </c>
      <c r="C137" s="32">
        <f t="shared" si="11"/>
        <v>0</v>
      </c>
      <c r="D137" s="35">
        <v>0</v>
      </c>
      <c r="E137" s="36"/>
      <c r="F137" s="32">
        <f t="shared" si="9"/>
        <v>6.4</v>
      </c>
      <c r="G137" s="32">
        <f t="shared" si="10"/>
        <v>6.4</v>
      </c>
    </row>
    <row r="138" s="20" customFormat="1" ht="23" customHeight="1" spans="1:7">
      <c r="A138" s="33" t="s">
        <v>234</v>
      </c>
      <c r="B138" s="34">
        <v>2</v>
      </c>
      <c r="C138" s="32">
        <f t="shared" si="11"/>
        <v>0</v>
      </c>
      <c r="D138" s="35">
        <v>0</v>
      </c>
      <c r="E138" s="36"/>
      <c r="F138" s="32">
        <f t="shared" si="9"/>
        <v>2</v>
      </c>
      <c r="G138" s="32">
        <f t="shared" si="10"/>
        <v>2</v>
      </c>
    </row>
    <row r="139" s="20" customFormat="1" ht="23" customHeight="1" spans="1:7">
      <c r="A139" s="33" t="s">
        <v>235</v>
      </c>
      <c r="B139" s="34">
        <v>12</v>
      </c>
      <c r="C139" s="32">
        <f t="shared" si="11"/>
        <v>0</v>
      </c>
      <c r="D139" s="35">
        <v>0</v>
      </c>
      <c r="E139" s="36"/>
      <c r="F139" s="32">
        <f t="shared" si="9"/>
        <v>12</v>
      </c>
      <c r="G139" s="32">
        <f t="shared" si="10"/>
        <v>12</v>
      </c>
    </row>
    <row r="140" s="20" customFormat="1" ht="23" customHeight="1" spans="1:7">
      <c r="A140" s="33" t="s">
        <v>236</v>
      </c>
      <c r="B140" s="34">
        <v>2770</v>
      </c>
      <c r="C140" s="32">
        <f t="shared" si="11"/>
        <v>0</v>
      </c>
      <c r="D140" s="35">
        <v>0</v>
      </c>
      <c r="E140" s="36"/>
      <c r="F140" s="32">
        <f t="shared" si="9"/>
        <v>2770</v>
      </c>
      <c r="G140" s="32">
        <f t="shared" si="10"/>
        <v>2770</v>
      </c>
    </row>
    <row r="141" s="20" customFormat="1" ht="23" customHeight="1" spans="1:7">
      <c r="A141" s="33" t="s">
        <v>237</v>
      </c>
      <c r="B141" s="34">
        <v>160</v>
      </c>
      <c r="C141" s="32">
        <f t="shared" si="11"/>
        <v>0</v>
      </c>
      <c r="D141" s="35">
        <v>0</v>
      </c>
      <c r="E141" s="36"/>
      <c r="F141" s="32">
        <f t="shared" si="9"/>
        <v>160</v>
      </c>
      <c r="G141" s="32">
        <f t="shared" si="10"/>
        <v>160</v>
      </c>
    </row>
    <row r="142" s="20" customFormat="1" ht="23" customHeight="1" spans="1:7">
      <c r="A142" s="33" t="s">
        <v>238</v>
      </c>
      <c r="B142" s="34">
        <v>92</v>
      </c>
      <c r="C142" s="32">
        <f t="shared" si="11"/>
        <v>0</v>
      </c>
      <c r="D142" s="35">
        <v>0</v>
      </c>
      <c r="E142" s="36"/>
      <c r="F142" s="32">
        <f t="shared" si="9"/>
        <v>92</v>
      </c>
      <c r="G142" s="32">
        <f t="shared" si="10"/>
        <v>92</v>
      </c>
    </row>
    <row r="143" s="20" customFormat="1" ht="23" customHeight="1" spans="1:7">
      <c r="A143" s="33" t="s">
        <v>239</v>
      </c>
      <c r="B143" s="34">
        <v>12</v>
      </c>
      <c r="C143" s="32">
        <f t="shared" si="11"/>
        <v>0</v>
      </c>
      <c r="D143" s="35">
        <v>0</v>
      </c>
      <c r="E143" s="36"/>
      <c r="F143" s="32">
        <f t="shared" si="9"/>
        <v>12</v>
      </c>
      <c r="G143" s="32">
        <f t="shared" si="10"/>
        <v>12</v>
      </c>
    </row>
    <row r="144" s="20" customFormat="1" ht="23" customHeight="1" spans="1:7">
      <c r="A144" s="33" t="s">
        <v>240</v>
      </c>
      <c r="B144" s="34">
        <f>SUM(B145:B198)</f>
        <v>34235.05</v>
      </c>
      <c r="C144" s="32">
        <f t="shared" si="11"/>
        <v>2656.79</v>
      </c>
      <c r="D144" s="35">
        <f>SUM(D145:D198)</f>
        <v>-4034.87</v>
      </c>
      <c r="E144" s="35">
        <f>SUM(E145:E198)</f>
        <v>6691.66</v>
      </c>
      <c r="F144" s="32">
        <f t="shared" si="9"/>
        <v>36891.84</v>
      </c>
      <c r="G144" s="32">
        <f t="shared" si="10"/>
        <v>36891.84</v>
      </c>
    </row>
    <row r="145" s="20" customFormat="1" ht="23" customHeight="1" spans="1:7">
      <c r="A145" s="33" t="s">
        <v>241</v>
      </c>
      <c r="B145" s="34">
        <v>1000</v>
      </c>
      <c r="C145" s="32">
        <f t="shared" ref="C145:C176" si="12">D145+E145</f>
        <v>0</v>
      </c>
      <c r="D145" s="35"/>
      <c r="E145" s="36"/>
      <c r="F145" s="32">
        <f t="shared" ref="F145:F176" si="13">B145+C145</f>
        <v>1000</v>
      </c>
      <c r="G145" s="32">
        <f t="shared" ref="G145:G176" si="14">F145</f>
        <v>1000</v>
      </c>
    </row>
    <row r="146" s="20" customFormat="1" ht="23" customHeight="1" spans="1:7">
      <c r="A146" s="33" t="s">
        <v>242</v>
      </c>
      <c r="B146" s="34">
        <v>200</v>
      </c>
      <c r="C146" s="32">
        <f t="shared" si="12"/>
        <v>0</v>
      </c>
      <c r="D146" s="35"/>
      <c r="E146" s="36"/>
      <c r="F146" s="32">
        <f t="shared" si="13"/>
        <v>200</v>
      </c>
      <c r="G146" s="32">
        <f t="shared" si="14"/>
        <v>200</v>
      </c>
    </row>
    <row r="147" s="20" customFormat="1" ht="23" customHeight="1" spans="1:7">
      <c r="A147" s="33" t="s">
        <v>243</v>
      </c>
      <c r="B147" s="34">
        <v>15</v>
      </c>
      <c r="C147" s="32">
        <f t="shared" si="12"/>
        <v>0</v>
      </c>
      <c r="D147" s="35"/>
      <c r="E147" s="36"/>
      <c r="F147" s="32">
        <f t="shared" si="13"/>
        <v>15</v>
      </c>
      <c r="G147" s="32">
        <f t="shared" si="14"/>
        <v>15</v>
      </c>
    </row>
    <row r="148" s="20" customFormat="1" ht="23" customHeight="1" spans="1:7">
      <c r="A148" s="33" t="s">
        <v>244</v>
      </c>
      <c r="B148" s="34">
        <v>1000</v>
      </c>
      <c r="C148" s="32">
        <f t="shared" si="12"/>
        <v>0</v>
      </c>
      <c r="D148" s="35"/>
      <c r="E148" s="36"/>
      <c r="F148" s="32">
        <f t="shared" si="13"/>
        <v>1000</v>
      </c>
      <c r="G148" s="32">
        <f t="shared" si="14"/>
        <v>1000</v>
      </c>
    </row>
    <row r="149" s="20" customFormat="1" ht="23" customHeight="1" spans="1:7">
      <c r="A149" s="33" t="s">
        <v>245</v>
      </c>
      <c r="B149" s="34">
        <v>3000</v>
      </c>
      <c r="C149" s="32">
        <f t="shared" si="12"/>
        <v>0</v>
      </c>
      <c r="D149" s="35"/>
      <c r="E149" s="36"/>
      <c r="F149" s="32">
        <f t="shared" si="13"/>
        <v>3000</v>
      </c>
      <c r="G149" s="32">
        <f t="shared" si="14"/>
        <v>3000</v>
      </c>
    </row>
    <row r="150" s="20" customFormat="1" ht="23" customHeight="1" spans="1:7">
      <c r="A150" s="33" t="s">
        <v>246</v>
      </c>
      <c r="B150" s="34">
        <v>154</v>
      </c>
      <c r="C150" s="32">
        <f t="shared" si="12"/>
        <v>0</v>
      </c>
      <c r="D150" s="35"/>
      <c r="E150" s="36"/>
      <c r="F150" s="32">
        <f t="shared" si="13"/>
        <v>154</v>
      </c>
      <c r="G150" s="32">
        <f t="shared" si="14"/>
        <v>154</v>
      </c>
    </row>
    <row r="151" s="20" customFormat="1" ht="23" customHeight="1" spans="1:7">
      <c r="A151" s="33" t="s">
        <v>247</v>
      </c>
      <c r="B151" s="34">
        <v>6809</v>
      </c>
      <c r="C151" s="32">
        <f t="shared" si="12"/>
        <v>-259.64</v>
      </c>
      <c r="D151" s="35"/>
      <c r="E151" s="36">
        <v>-259.64</v>
      </c>
      <c r="F151" s="32">
        <f t="shared" si="13"/>
        <v>6549.36</v>
      </c>
      <c r="G151" s="32">
        <f t="shared" si="14"/>
        <v>6549.36</v>
      </c>
    </row>
    <row r="152" s="20" customFormat="1" ht="23" customHeight="1" spans="1:7">
      <c r="A152" s="33" t="s">
        <v>248</v>
      </c>
      <c r="B152" s="34">
        <v>1000</v>
      </c>
      <c r="C152" s="32">
        <f t="shared" si="12"/>
        <v>-681.09</v>
      </c>
      <c r="D152" s="35"/>
      <c r="E152" s="36">
        <v>-681.09</v>
      </c>
      <c r="F152" s="32">
        <f t="shared" si="13"/>
        <v>318.91</v>
      </c>
      <c r="G152" s="32">
        <f t="shared" si="14"/>
        <v>318.91</v>
      </c>
    </row>
    <row r="153" s="20" customFormat="1" ht="23" customHeight="1" spans="1:7">
      <c r="A153" s="33" t="s">
        <v>249</v>
      </c>
      <c r="B153" s="34">
        <v>240</v>
      </c>
      <c r="C153" s="32">
        <f t="shared" si="12"/>
        <v>0</v>
      </c>
      <c r="D153" s="35"/>
      <c r="E153" s="36"/>
      <c r="F153" s="32">
        <f t="shared" si="13"/>
        <v>240</v>
      </c>
      <c r="G153" s="32">
        <f t="shared" si="14"/>
        <v>240</v>
      </c>
    </row>
    <row r="154" s="20" customFormat="1" ht="23" customHeight="1" spans="1:7">
      <c r="A154" s="33" t="s">
        <v>250</v>
      </c>
      <c r="B154" s="34">
        <v>88</v>
      </c>
      <c r="C154" s="32">
        <f t="shared" si="12"/>
        <v>70</v>
      </c>
      <c r="D154" s="36"/>
      <c r="E154" s="36">
        <v>70</v>
      </c>
      <c r="F154" s="32">
        <f t="shared" si="13"/>
        <v>158</v>
      </c>
      <c r="G154" s="32">
        <f t="shared" si="14"/>
        <v>158</v>
      </c>
    </row>
    <row r="155" s="20" customFormat="1" ht="23" customHeight="1" spans="1:7">
      <c r="A155" s="33" t="s">
        <v>251</v>
      </c>
      <c r="B155" s="34">
        <v>406.38</v>
      </c>
      <c r="C155" s="32">
        <f t="shared" si="12"/>
        <v>-6.38</v>
      </c>
      <c r="D155" s="36"/>
      <c r="E155" s="36">
        <v>-6.38</v>
      </c>
      <c r="F155" s="32">
        <f t="shared" si="13"/>
        <v>400</v>
      </c>
      <c r="G155" s="32">
        <f t="shared" si="14"/>
        <v>400</v>
      </c>
    </row>
    <row r="156" s="20" customFormat="1" ht="23" customHeight="1" spans="1:7">
      <c r="A156" s="33" t="s">
        <v>252</v>
      </c>
      <c r="B156" s="34">
        <v>4700</v>
      </c>
      <c r="C156" s="32">
        <f t="shared" si="12"/>
        <v>-2294.89</v>
      </c>
      <c r="D156" s="36">
        <v>-2294.89</v>
      </c>
      <c r="E156" s="36"/>
      <c r="F156" s="32">
        <f t="shared" si="13"/>
        <v>2405.11</v>
      </c>
      <c r="G156" s="32">
        <f t="shared" si="14"/>
        <v>2405.11</v>
      </c>
    </row>
    <row r="157" s="20" customFormat="1" ht="23" customHeight="1" spans="1:7">
      <c r="A157" s="33" t="s">
        <v>253</v>
      </c>
      <c r="B157" s="34">
        <v>28</v>
      </c>
      <c r="C157" s="32">
        <f t="shared" si="12"/>
        <v>0</v>
      </c>
      <c r="D157" s="35"/>
      <c r="E157" s="35"/>
      <c r="F157" s="32">
        <f t="shared" si="13"/>
        <v>28</v>
      </c>
      <c r="G157" s="32">
        <f t="shared" si="14"/>
        <v>28</v>
      </c>
    </row>
    <row r="158" s="20" customFormat="1" ht="23" customHeight="1" spans="1:7">
      <c r="A158" s="33" t="s">
        <v>254</v>
      </c>
      <c r="B158" s="34">
        <v>144</v>
      </c>
      <c r="C158" s="32">
        <f t="shared" si="12"/>
        <v>40.2</v>
      </c>
      <c r="D158" s="36"/>
      <c r="E158" s="36">
        <v>40.2</v>
      </c>
      <c r="F158" s="32">
        <f t="shared" si="13"/>
        <v>184.2</v>
      </c>
      <c r="G158" s="32">
        <f t="shared" si="14"/>
        <v>184.2</v>
      </c>
    </row>
    <row r="159" s="20" customFormat="1" ht="23" customHeight="1" spans="1:7">
      <c r="A159" s="33" t="s">
        <v>255</v>
      </c>
      <c r="B159" s="34">
        <v>200</v>
      </c>
      <c r="C159" s="32">
        <f t="shared" si="12"/>
        <v>0</v>
      </c>
      <c r="D159" s="36"/>
      <c r="E159" s="36"/>
      <c r="F159" s="32">
        <f t="shared" si="13"/>
        <v>200</v>
      </c>
      <c r="G159" s="32">
        <f t="shared" si="14"/>
        <v>200</v>
      </c>
    </row>
    <row r="160" s="20" customFormat="1" ht="23" customHeight="1" spans="1:7">
      <c r="A160" s="33" t="s">
        <v>256</v>
      </c>
      <c r="B160" s="34">
        <v>50</v>
      </c>
      <c r="C160" s="32">
        <f t="shared" si="12"/>
        <v>-4</v>
      </c>
      <c r="D160" s="36"/>
      <c r="E160" s="36">
        <v>-4</v>
      </c>
      <c r="F160" s="32">
        <f t="shared" si="13"/>
        <v>46</v>
      </c>
      <c r="G160" s="32">
        <f t="shared" si="14"/>
        <v>46</v>
      </c>
    </row>
    <row r="161" s="20" customFormat="1" ht="23" customHeight="1" spans="1:7">
      <c r="A161" s="33" t="s">
        <v>257</v>
      </c>
      <c r="B161" s="34">
        <v>240</v>
      </c>
      <c r="C161" s="32">
        <f t="shared" si="12"/>
        <v>84.31</v>
      </c>
      <c r="D161" s="36"/>
      <c r="E161" s="36">
        <v>84.31</v>
      </c>
      <c r="F161" s="32">
        <f t="shared" si="13"/>
        <v>324.31</v>
      </c>
      <c r="G161" s="32">
        <f t="shared" si="14"/>
        <v>324.31</v>
      </c>
    </row>
    <row r="162" s="20" customFormat="1" ht="23" customHeight="1" spans="1:7">
      <c r="A162" s="33" t="s">
        <v>258</v>
      </c>
      <c r="B162" s="34">
        <v>800</v>
      </c>
      <c r="C162" s="32">
        <f t="shared" si="12"/>
        <v>-800</v>
      </c>
      <c r="D162" s="36"/>
      <c r="E162" s="36">
        <v>-800</v>
      </c>
      <c r="F162" s="32">
        <f t="shared" si="13"/>
        <v>0</v>
      </c>
      <c r="G162" s="32">
        <f t="shared" si="14"/>
        <v>0</v>
      </c>
    </row>
    <row r="163" s="20" customFormat="1" ht="23" customHeight="1" spans="1:7">
      <c r="A163" s="33" t="s">
        <v>259</v>
      </c>
      <c r="B163" s="34">
        <v>100</v>
      </c>
      <c r="C163" s="32">
        <f t="shared" si="12"/>
        <v>32.8</v>
      </c>
      <c r="D163" s="36"/>
      <c r="E163" s="36">
        <v>32.8</v>
      </c>
      <c r="F163" s="32">
        <f t="shared" si="13"/>
        <v>132.8</v>
      </c>
      <c r="G163" s="32">
        <f t="shared" si="14"/>
        <v>132.8</v>
      </c>
    </row>
    <row r="164" s="20" customFormat="1" ht="23" customHeight="1" spans="1:7">
      <c r="A164" s="33" t="s">
        <v>260</v>
      </c>
      <c r="B164" s="34">
        <v>410</v>
      </c>
      <c r="C164" s="32">
        <f t="shared" si="12"/>
        <v>0</v>
      </c>
      <c r="D164" s="36"/>
      <c r="E164" s="36"/>
      <c r="F164" s="32">
        <f t="shared" si="13"/>
        <v>410</v>
      </c>
      <c r="G164" s="32">
        <f t="shared" si="14"/>
        <v>410</v>
      </c>
    </row>
    <row r="165" s="20" customFormat="1" ht="23" customHeight="1" spans="1:7">
      <c r="A165" s="33" t="s">
        <v>261</v>
      </c>
      <c r="B165" s="34">
        <v>35</v>
      </c>
      <c r="C165" s="32">
        <f t="shared" si="12"/>
        <v>0</v>
      </c>
      <c r="D165" s="36"/>
      <c r="E165" s="36"/>
      <c r="F165" s="32">
        <f t="shared" si="13"/>
        <v>35</v>
      </c>
      <c r="G165" s="32">
        <f t="shared" si="14"/>
        <v>35</v>
      </c>
    </row>
    <row r="166" s="20" customFormat="1" ht="23" customHeight="1" spans="1:7">
      <c r="A166" s="33" t="s">
        <v>262</v>
      </c>
      <c r="B166" s="34">
        <v>930.96</v>
      </c>
      <c r="C166" s="32">
        <f t="shared" si="12"/>
        <v>0</v>
      </c>
      <c r="D166" s="36"/>
      <c r="E166" s="36"/>
      <c r="F166" s="32">
        <f t="shared" si="13"/>
        <v>930.96</v>
      </c>
      <c r="G166" s="32">
        <f t="shared" si="14"/>
        <v>930.96</v>
      </c>
    </row>
    <row r="167" s="20" customFormat="1" ht="23" customHeight="1" spans="1:7">
      <c r="A167" s="33" t="s">
        <v>263</v>
      </c>
      <c r="B167" s="34">
        <v>200</v>
      </c>
      <c r="C167" s="32">
        <f t="shared" si="12"/>
        <v>-182.94</v>
      </c>
      <c r="D167" s="36"/>
      <c r="E167" s="36">
        <v>-182.94</v>
      </c>
      <c r="F167" s="32">
        <f t="shared" si="13"/>
        <v>17.06</v>
      </c>
      <c r="G167" s="32">
        <f t="shared" si="14"/>
        <v>17.06</v>
      </c>
    </row>
    <row r="168" s="20" customFormat="1" ht="23" customHeight="1" spans="1:7">
      <c r="A168" s="33" t="s">
        <v>264</v>
      </c>
      <c r="B168" s="34">
        <v>310.65</v>
      </c>
      <c r="C168" s="32">
        <f t="shared" si="12"/>
        <v>0</v>
      </c>
      <c r="D168" s="36"/>
      <c r="E168" s="36"/>
      <c r="F168" s="32">
        <f t="shared" si="13"/>
        <v>310.65</v>
      </c>
      <c r="G168" s="32">
        <f t="shared" si="14"/>
        <v>310.65</v>
      </c>
    </row>
    <row r="169" s="20" customFormat="1" ht="23" customHeight="1" spans="1:7">
      <c r="A169" s="33" t="s">
        <v>265</v>
      </c>
      <c r="B169" s="34">
        <v>25</v>
      </c>
      <c r="C169" s="32">
        <f t="shared" si="12"/>
        <v>1</v>
      </c>
      <c r="D169" s="36"/>
      <c r="E169" s="36">
        <v>1</v>
      </c>
      <c r="F169" s="32">
        <f t="shared" si="13"/>
        <v>26</v>
      </c>
      <c r="G169" s="32">
        <f t="shared" si="14"/>
        <v>26</v>
      </c>
    </row>
    <row r="170" s="20" customFormat="1" ht="23" customHeight="1" spans="1:7">
      <c r="A170" s="33" t="s">
        <v>266</v>
      </c>
      <c r="B170" s="34">
        <v>80</v>
      </c>
      <c r="C170" s="32">
        <f t="shared" si="12"/>
        <v>0</v>
      </c>
      <c r="D170" s="36"/>
      <c r="E170" s="36"/>
      <c r="F170" s="32">
        <f t="shared" si="13"/>
        <v>80</v>
      </c>
      <c r="G170" s="32">
        <f t="shared" si="14"/>
        <v>80</v>
      </c>
    </row>
    <row r="171" s="20" customFormat="1" ht="23" customHeight="1" spans="1:7">
      <c r="A171" s="33" t="s">
        <v>267</v>
      </c>
      <c r="B171" s="34">
        <v>44</v>
      </c>
      <c r="C171" s="32">
        <f t="shared" si="12"/>
        <v>-44</v>
      </c>
      <c r="D171" s="36"/>
      <c r="E171" s="36">
        <v>-44</v>
      </c>
      <c r="F171" s="32">
        <f t="shared" si="13"/>
        <v>0</v>
      </c>
      <c r="G171" s="32">
        <f t="shared" si="14"/>
        <v>0</v>
      </c>
    </row>
    <row r="172" s="20" customFormat="1" ht="23" customHeight="1" spans="1:7">
      <c r="A172" s="33" t="s">
        <v>268</v>
      </c>
      <c r="B172" s="34">
        <v>45</v>
      </c>
      <c r="C172" s="32">
        <f t="shared" si="12"/>
        <v>10</v>
      </c>
      <c r="D172" s="36"/>
      <c r="E172" s="36">
        <v>10</v>
      </c>
      <c r="F172" s="32">
        <f t="shared" si="13"/>
        <v>55</v>
      </c>
      <c r="G172" s="32">
        <f t="shared" si="14"/>
        <v>55</v>
      </c>
    </row>
    <row r="173" s="20" customFormat="1" ht="23" customHeight="1" spans="1:7">
      <c r="A173" s="33" t="s">
        <v>269</v>
      </c>
      <c r="B173" s="34">
        <v>200</v>
      </c>
      <c r="C173" s="32">
        <f t="shared" si="12"/>
        <v>0</v>
      </c>
      <c r="D173" s="36"/>
      <c r="E173" s="36"/>
      <c r="F173" s="32">
        <f t="shared" si="13"/>
        <v>200</v>
      </c>
      <c r="G173" s="32">
        <f t="shared" si="14"/>
        <v>200</v>
      </c>
    </row>
    <row r="174" s="20" customFormat="1" ht="23" customHeight="1" spans="1:7">
      <c r="A174" s="33" t="s">
        <v>270</v>
      </c>
      <c r="B174" s="34">
        <v>58</v>
      </c>
      <c r="C174" s="32">
        <f t="shared" si="12"/>
        <v>0</v>
      </c>
      <c r="D174" s="36"/>
      <c r="E174" s="36"/>
      <c r="F174" s="32">
        <f t="shared" si="13"/>
        <v>58</v>
      </c>
      <c r="G174" s="32">
        <f t="shared" si="14"/>
        <v>58</v>
      </c>
    </row>
    <row r="175" s="20" customFormat="1" ht="23" customHeight="1" spans="1:7">
      <c r="A175" s="33" t="s">
        <v>271</v>
      </c>
      <c r="B175" s="34">
        <v>120</v>
      </c>
      <c r="C175" s="32">
        <f t="shared" si="12"/>
        <v>0</v>
      </c>
      <c r="D175" s="36"/>
      <c r="E175" s="36"/>
      <c r="F175" s="32">
        <f t="shared" si="13"/>
        <v>120</v>
      </c>
      <c r="G175" s="32">
        <f t="shared" si="14"/>
        <v>120</v>
      </c>
    </row>
    <row r="176" s="20" customFormat="1" ht="23" customHeight="1" spans="1:7">
      <c r="A176" s="33" t="s">
        <v>272</v>
      </c>
      <c r="B176" s="34">
        <v>500</v>
      </c>
      <c r="C176" s="32">
        <f t="shared" si="12"/>
        <v>0</v>
      </c>
      <c r="D176" s="36"/>
      <c r="E176" s="36"/>
      <c r="F176" s="32">
        <f t="shared" si="13"/>
        <v>500</v>
      </c>
      <c r="G176" s="32">
        <f t="shared" si="14"/>
        <v>500</v>
      </c>
    </row>
    <row r="177" s="20" customFormat="1" ht="23" customHeight="1" spans="1:7">
      <c r="A177" s="33" t="s">
        <v>273</v>
      </c>
      <c r="B177" s="34">
        <v>1100</v>
      </c>
      <c r="C177" s="32">
        <f t="shared" ref="C177:C198" si="15">D177+E177</f>
        <v>-0.04</v>
      </c>
      <c r="D177" s="36"/>
      <c r="E177" s="36">
        <v>-0.04</v>
      </c>
      <c r="F177" s="32">
        <f t="shared" ref="F177:F198" si="16">B177+C177</f>
        <v>1099.96</v>
      </c>
      <c r="G177" s="32">
        <f t="shared" ref="G177:G198" si="17">F177</f>
        <v>1099.96</v>
      </c>
    </row>
    <row r="178" s="20" customFormat="1" ht="23" customHeight="1" spans="1:7">
      <c r="A178" s="33" t="s">
        <v>274</v>
      </c>
      <c r="B178" s="34">
        <v>70</v>
      </c>
      <c r="C178" s="32">
        <f t="shared" si="15"/>
        <v>0</v>
      </c>
      <c r="D178" s="36"/>
      <c r="E178" s="36"/>
      <c r="F178" s="32">
        <f t="shared" si="16"/>
        <v>70</v>
      </c>
      <c r="G178" s="32">
        <f t="shared" si="17"/>
        <v>70</v>
      </c>
    </row>
    <row r="179" s="20" customFormat="1" ht="23" customHeight="1" spans="1:7">
      <c r="A179" s="33" t="s">
        <v>275</v>
      </c>
      <c r="B179" s="34">
        <v>30</v>
      </c>
      <c r="C179" s="32">
        <f t="shared" si="15"/>
        <v>0</v>
      </c>
      <c r="D179" s="36"/>
      <c r="E179" s="36"/>
      <c r="F179" s="32">
        <f t="shared" si="16"/>
        <v>30</v>
      </c>
      <c r="G179" s="32">
        <f t="shared" si="17"/>
        <v>30</v>
      </c>
    </row>
    <row r="180" s="20" customFormat="1" ht="23" customHeight="1" spans="1:7">
      <c r="A180" s="33" t="s">
        <v>276</v>
      </c>
      <c r="B180" s="34">
        <v>60</v>
      </c>
      <c r="C180" s="32">
        <f t="shared" si="15"/>
        <v>-2</v>
      </c>
      <c r="D180" s="36"/>
      <c r="E180" s="36">
        <v>-2</v>
      </c>
      <c r="F180" s="32">
        <f t="shared" si="16"/>
        <v>58</v>
      </c>
      <c r="G180" s="32">
        <f t="shared" si="17"/>
        <v>58</v>
      </c>
    </row>
    <row r="181" s="20" customFormat="1" ht="23" customHeight="1" spans="1:7">
      <c r="A181" s="33" t="s">
        <v>277</v>
      </c>
      <c r="B181" s="34">
        <v>67.86</v>
      </c>
      <c r="C181" s="32">
        <f t="shared" si="15"/>
        <v>0</v>
      </c>
      <c r="D181" s="36"/>
      <c r="E181" s="36"/>
      <c r="F181" s="32">
        <f t="shared" si="16"/>
        <v>67.86</v>
      </c>
      <c r="G181" s="32">
        <f t="shared" si="17"/>
        <v>67.86</v>
      </c>
    </row>
    <row r="182" s="20" customFormat="1" ht="23" customHeight="1" spans="1:7">
      <c r="A182" s="33" t="s">
        <v>278</v>
      </c>
      <c r="B182" s="34">
        <v>500</v>
      </c>
      <c r="C182" s="32">
        <f t="shared" si="15"/>
        <v>0</v>
      </c>
      <c r="D182" s="37"/>
      <c r="E182" s="32"/>
      <c r="F182" s="32">
        <f t="shared" si="16"/>
        <v>500</v>
      </c>
      <c r="G182" s="32">
        <f t="shared" si="17"/>
        <v>500</v>
      </c>
    </row>
    <row r="183" s="20" customFormat="1" ht="23" customHeight="1" spans="1:7">
      <c r="A183" s="33" t="s">
        <v>279</v>
      </c>
      <c r="B183" s="34">
        <v>45</v>
      </c>
      <c r="C183" s="32">
        <f t="shared" si="15"/>
        <v>-24.6</v>
      </c>
      <c r="D183" s="37"/>
      <c r="E183" s="32">
        <v>-24.6</v>
      </c>
      <c r="F183" s="32">
        <f t="shared" si="16"/>
        <v>20.4</v>
      </c>
      <c r="G183" s="32">
        <f t="shared" si="17"/>
        <v>20.4</v>
      </c>
    </row>
    <row r="184" s="20" customFormat="1" ht="23" customHeight="1" spans="1:7">
      <c r="A184" s="33" t="s">
        <v>280</v>
      </c>
      <c r="B184" s="34">
        <v>1000</v>
      </c>
      <c r="C184" s="32">
        <f t="shared" si="15"/>
        <v>500</v>
      </c>
      <c r="D184" s="37"/>
      <c r="E184" s="32">
        <v>500</v>
      </c>
      <c r="F184" s="32">
        <f t="shared" si="16"/>
        <v>1500</v>
      </c>
      <c r="G184" s="32">
        <f t="shared" si="17"/>
        <v>1500</v>
      </c>
    </row>
    <row r="185" s="20" customFormat="1" ht="23" customHeight="1" spans="1:7">
      <c r="A185" s="33" t="s">
        <v>281</v>
      </c>
      <c r="B185" s="34">
        <v>4</v>
      </c>
      <c r="C185" s="32">
        <f t="shared" si="15"/>
        <v>0</v>
      </c>
      <c r="D185" s="37"/>
      <c r="E185" s="32"/>
      <c r="F185" s="32">
        <f t="shared" si="16"/>
        <v>4</v>
      </c>
      <c r="G185" s="32">
        <f t="shared" si="17"/>
        <v>4</v>
      </c>
    </row>
    <row r="186" s="20" customFormat="1" ht="23" customHeight="1" spans="1:7">
      <c r="A186" s="33" t="s">
        <v>282</v>
      </c>
      <c r="B186" s="34">
        <v>144</v>
      </c>
      <c r="C186" s="32">
        <f t="shared" si="15"/>
        <v>0</v>
      </c>
      <c r="D186" s="37"/>
      <c r="E186" s="38"/>
      <c r="F186" s="32">
        <f t="shared" si="16"/>
        <v>144</v>
      </c>
      <c r="G186" s="32">
        <f t="shared" si="17"/>
        <v>144</v>
      </c>
    </row>
    <row r="187" s="20" customFormat="1" ht="23" customHeight="1" spans="1:7">
      <c r="A187" s="33" t="s">
        <v>283</v>
      </c>
      <c r="B187" s="34">
        <v>109.2</v>
      </c>
      <c r="C187" s="32">
        <f t="shared" si="15"/>
        <v>0</v>
      </c>
      <c r="D187" s="37"/>
      <c r="E187" s="38"/>
      <c r="F187" s="32">
        <f t="shared" si="16"/>
        <v>109.2</v>
      </c>
      <c r="G187" s="32">
        <f t="shared" si="17"/>
        <v>109.2</v>
      </c>
    </row>
    <row r="188" s="20" customFormat="1" ht="23" customHeight="1" spans="1:7">
      <c r="A188" s="33" t="s">
        <v>284</v>
      </c>
      <c r="B188" s="34">
        <v>3030</v>
      </c>
      <c r="C188" s="32">
        <f t="shared" si="15"/>
        <v>0</v>
      </c>
      <c r="D188" s="37"/>
      <c r="E188" s="32"/>
      <c r="F188" s="32">
        <f t="shared" si="16"/>
        <v>3030</v>
      </c>
      <c r="G188" s="32">
        <f t="shared" si="17"/>
        <v>3030</v>
      </c>
    </row>
    <row r="189" s="20" customFormat="1" ht="23" customHeight="1" spans="1:7">
      <c r="A189" s="33" t="s">
        <v>285</v>
      </c>
      <c r="B189" s="34">
        <v>3</v>
      </c>
      <c r="C189" s="32">
        <f t="shared" si="15"/>
        <v>0</v>
      </c>
      <c r="D189" s="37"/>
      <c r="E189" s="32"/>
      <c r="F189" s="32">
        <f t="shared" si="16"/>
        <v>3</v>
      </c>
      <c r="G189" s="32">
        <f t="shared" si="17"/>
        <v>3</v>
      </c>
    </row>
    <row r="190" s="20" customFormat="1" ht="23" customHeight="1" spans="1:7">
      <c r="A190" s="33" t="s">
        <v>286</v>
      </c>
      <c r="B190" s="34">
        <v>200</v>
      </c>
      <c r="C190" s="32">
        <f t="shared" si="15"/>
        <v>0</v>
      </c>
      <c r="D190" s="37"/>
      <c r="E190" s="32"/>
      <c r="F190" s="32">
        <f t="shared" si="16"/>
        <v>200</v>
      </c>
      <c r="G190" s="32">
        <f t="shared" si="17"/>
        <v>200</v>
      </c>
    </row>
    <row r="191" s="20" customFormat="1" ht="23" customHeight="1" spans="1:7">
      <c r="A191" s="33" t="s">
        <v>287</v>
      </c>
      <c r="B191" s="34">
        <v>150</v>
      </c>
      <c r="C191" s="32">
        <f t="shared" si="15"/>
        <v>0</v>
      </c>
      <c r="D191" s="37"/>
      <c r="E191" s="38"/>
      <c r="F191" s="32">
        <f t="shared" si="16"/>
        <v>150</v>
      </c>
      <c r="G191" s="32">
        <f t="shared" si="17"/>
        <v>150</v>
      </c>
    </row>
    <row r="192" s="20" customFormat="1" ht="23" customHeight="1" spans="1:7">
      <c r="A192" s="33" t="s">
        <v>288</v>
      </c>
      <c r="B192" s="34">
        <v>58</v>
      </c>
      <c r="C192" s="32">
        <f t="shared" si="15"/>
        <v>0</v>
      </c>
      <c r="D192" s="36"/>
      <c r="E192" s="36"/>
      <c r="F192" s="32">
        <f t="shared" si="16"/>
        <v>58</v>
      </c>
      <c r="G192" s="32">
        <f t="shared" si="17"/>
        <v>58</v>
      </c>
    </row>
    <row r="193" s="20" customFormat="1" ht="23" customHeight="1" spans="1:7">
      <c r="A193" s="33" t="s">
        <v>289</v>
      </c>
      <c r="B193" s="34">
        <v>216</v>
      </c>
      <c r="C193" s="32">
        <f t="shared" si="15"/>
        <v>0</v>
      </c>
      <c r="D193" s="37"/>
      <c r="E193" s="32"/>
      <c r="F193" s="32">
        <f t="shared" si="16"/>
        <v>216</v>
      </c>
      <c r="G193" s="32">
        <f t="shared" si="17"/>
        <v>216</v>
      </c>
    </row>
    <row r="194" s="20" customFormat="1" ht="23" customHeight="1" spans="1:7">
      <c r="A194" s="33" t="s">
        <v>290</v>
      </c>
      <c r="B194" s="34">
        <v>300</v>
      </c>
      <c r="C194" s="32">
        <f t="shared" si="15"/>
        <v>150</v>
      </c>
      <c r="D194" s="37"/>
      <c r="E194" s="32">
        <v>150</v>
      </c>
      <c r="F194" s="32">
        <f t="shared" si="16"/>
        <v>450</v>
      </c>
      <c r="G194" s="32">
        <f t="shared" si="17"/>
        <v>450</v>
      </c>
    </row>
    <row r="195" s="20" customFormat="1" ht="23" customHeight="1" spans="1:7">
      <c r="A195" s="33" t="s">
        <v>291</v>
      </c>
      <c r="B195" s="34">
        <v>15</v>
      </c>
      <c r="C195" s="32">
        <f t="shared" si="15"/>
        <v>0</v>
      </c>
      <c r="D195" s="37"/>
      <c r="E195" s="38"/>
      <c r="F195" s="32">
        <f t="shared" si="16"/>
        <v>15</v>
      </c>
      <c r="G195" s="32">
        <f t="shared" si="17"/>
        <v>15</v>
      </c>
    </row>
    <row r="196" s="20" customFormat="1" ht="23" customHeight="1" spans="1:7">
      <c r="A196" s="33" t="s">
        <v>292</v>
      </c>
      <c r="B196" s="34"/>
      <c r="C196" s="32">
        <f t="shared" si="15"/>
        <v>300</v>
      </c>
      <c r="D196" s="37"/>
      <c r="E196" s="38">
        <v>300</v>
      </c>
      <c r="F196" s="32">
        <f t="shared" si="16"/>
        <v>300</v>
      </c>
      <c r="G196" s="32">
        <f t="shared" si="17"/>
        <v>300</v>
      </c>
    </row>
    <row r="197" s="20" customFormat="1" ht="23" customHeight="1" spans="1:7">
      <c r="A197" s="33" t="s">
        <v>293</v>
      </c>
      <c r="B197" s="34"/>
      <c r="C197" s="32">
        <f t="shared" si="15"/>
        <v>7508.04</v>
      </c>
      <c r="D197" s="37"/>
      <c r="E197" s="38">
        <v>7508.04</v>
      </c>
      <c r="F197" s="32">
        <f t="shared" si="16"/>
        <v>7508.04</v>
      </c>
      <c r="G197" s="32">
        <f t="shared" si="17"/>
        <v>7508.04</v>
      </c>
    </row>
    <row r="198" s="20" customFormat="1" ht="23" customHeight="1" spans="1:7">
      <c r="A198" s="33" t="s">
        <v>294</v>
      </c>
      <c r="B198" s="34">
        <v>4000</v>
      </c>
      <c r="C198" s="32">
        <f t="shared" si="15"/>
        <v>-1739.98</v>
      </c>
      <c r="D198" s="37">
        <v>-1739.98</v>
      </c>
      <c r="E198" s="32"/>
      <c r="F198" s="32">
        <f t="shared" si="16"/>
        <v>2260.02</v>
      </c>
      <c r="G198" s="32">
        <f t="shared" si="17"/>
        <v>2260.02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67"/>
  <sheetViews>
    <sheetView view="pageBreakPreview" zoomScaleNormal="100" workbookViewId="0">
      <pane ySplit="3" topLeftCell="A4" activePane="bottomLeft" state="frozen"/>
      <selection/>
      <selection pane="bottomLeft" activeCell="H44" sqref="H44"/>
    </sheetView>
  </sheetViews>
  <sheetFormatPr defaultColWidth="6.875" defaultRowHeight="12.75" customHeight="1"/>
  <cols>
    <col min="1" max="1" width="62.75" style="1" customWidth="1"/>
    <col min="2" max="4" width="24.375" style="7" customWidth="1"/>
    <col min="5" max="236" width="6.875" style="1" customWidth="1"/>
    <col min="237" max="16384" width="6.875" style="8"/>
  </cols>
  <sheetData>
    <row r="1" ht="27" customHeight="1" spans="1:15">
      <c r="A1" s="9" t="s">
        <v>310</v>
      </c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2" customHeight="1" spans="2:4">
      <c r="B2" s="7"/>
      <c r="C2" s="7"/>
      <c r="D2" s="12" t="s">
        <v>1</v>
      </c>
    </row>
    <row r="3" s="1" customFormat="1" ht="23.5" customHeight="1" spans="1:4">
      <c r="A3" s="13" t="s">
        <v>311</v>
      </c>
      <c r="B3" s="13" t="s">
        <v>5</v>
      </c>
      <c r="C3" s="14" t="s">
        <v>312</v>
      </c>
      <c r="D3" s="14" t="s">
        <v>313</v>
      </c>
    </row>
    <row r="4" s="2" customFormat="1" ht="23.5" customHeight="1" spans="1:236">
      <c r="A4" s="15" t="s">
        <v>91</v>
      </c>
      <c r="B4" s="16">
        <f>SUM(B5:B67)</f>
        <v>7151.67</v>
      </c>
      <c r="C4" s="16">
        <f>SUM(C5:C67)</f>
        <v>25613.83</v>
      </c>
      <c r="D4" s="16">
        <f>SUM(D5:D67)</f>
        <v>32765.5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</row>
    <row r="5" s="3" customFormat="1" ht="23.5" customHeight="1" spans="1:4">
      <c r="A5" s="17" t="s">
        <v>103</v>
      </c>
      <c r="B5" s="16">
        <v>142.18</v>
      </c>
      <c r="C5" s="16">
        <v>46.35</v>
      </c>
      <c r="D5" s="16">
        <f t="shared" ref="D5:D67" si="0">B5+C5</f>
        <v>188.53</v>
      </c>
    </row>
    <row r="6" s="3" customFormat="1" ht="23.5" customHeight="1" spans="1:4">
      <c r="A6" s="17" t="s">
        <v>104</v>
      </c>
      <c r="B6" s="16">
        <v>86.4</v>
      </c>
      <c r="C6" s="16">
        <v>48.6</v>
      </c>
      <c r="D6" s="16">
        <f t="shared" si="0"/>
        <v>135</v>
      </c>
    </row>
    <row r="7" s="3" customFormat="1" ht="23.5" customHeight="1" spans="1:4">
      <c r="A7" s="17" t="s">
        <v>105</v>
      </c>
      <c r="B7" s="16">
        <v>146.3</v>
      </c>
      <c r="C7" s="16"/>
      <c r="D7" s="16">
        <f t="shared" si="0"/>
        <v>146.3</v>
      </c>
    </row>
    <row r="8" s="3" customFormat="1" ht="23.5" customHeight="1" spans="1:4">
      <c r="A8" s="17" t="s">
        <v>106</v>
      </c>
      <c r="B8" s="16">
        <v>151.04</v>
      </c>
      <c r="C8" s="16"/>
      <c r="D8" s="16">
        <f t="shared" si="0"/>
        <v>151.04</v>
      </c>
    </row>
    <row r="9" s="3" customFormat="1" ht="23.5" customHeight="1" spans="1:4">
      <c r="A9" s="17" t="s">
        <v>107</v>
      </c>
      <c r="B9" s="16">
        <v>14.5</v>
      </c>
      <c r="C9" s="16">
        <v>106.84</v>
      </c>
      <c r="D9" s="16">
        <f t="shared" si="0"/>
        <v>121.34</v>
      </c>
    </row>
    <row r="10" s="3" customFormat="1" ht="23.5" customHeight="1" spans="1:4">
      <c r="A10" s="17" t="s">
        <v>108</v>
      </c>
      <c r="B10" s="16">
        <v>5.36</v>
      </c>
      <c r="C10" s="16">
        <v>115.08</v>
      </c>
      <c r="D10" s="16">
        <f t="shared" si="0"/>
        <v>120.44</v>
      </c>
    </row>
    <row r="11" s="3" customFormat="1" ht="23.5" customHeight="1" spans="1:4">
      <c r="A11" s="17" t="s">
        <v>109</v>
      </c>
      <c r="B11" s="16">
        <v>129.9</v>
      </c>
      <c r="C11" s="16"/>
      <c r="D11" s="16">
        <f t="shared" si="0"/>
        <v>129.9</v>
      </c>
    </row>
    <row r="12" s="3" customFormat="1" ht="23.5" customHeight="1" spans="1:4">
      <c r="A12" s="17" t="s">
        <v>110</v>
      </c>
      <c r="B12" s="16">
        <v>28.7</v>
      </c>
      <c r="C12" s="16">
        <v>121.9</v>
      </c>
      <c r="D12" s="16">
        <f t="shared" si="0"/>
        <v>150.6</v>
      </c>
    </row>
    <row r="13" s="3" customFormat="1" ht="23.5" customHeight="1" spans="1:4">
      <c r="A13" s="17" t="s">
        <v>111</v>
      </c>
      <c r="B13" s="16">
        <v>12.14</v>
      </c>
      <c r="C13" s="16">
        <v>6.3</v>
      </c>
      <c r="D13" s="16">
        <f t="shared" si="0"/>
        <v>18.44</v>
      </c>
    </row>
    <row r="14" s="3" customFormat="1" ht="23.5" customHeight="1" spans="1:4">
      <c r="A14" s="17" t="s">
        <v>112</v>
      </c>
      <c r="B14" s="16">
        <v>83.9</v>
      </c>
      <c r="C14" s="16">
        <v>133.8</v>
      </c>
      <c r="D14" s="16">
        <f t="shared" si="0"/>
        <v>217.7</v>
      </c>
    </row>
    <row r="15" s="3" customFormat="1" ht="23.5" customHeight="1" spans="1:4">
      <c r="A15" s="17" t="s">
        <v>113</v>
      </c>
      <c r="B15" s="16">
        <v>123.6</v>
      </c>
      <c r="C15" s="16"/>
      <c r="D15" s="16">
        <f t="shared" si="0"/>
        <v>123.6</v>
      </c>
    </row>
    <row r="16" s="3" customFormat="1" ht="23.5" customHeight="1" spans="1:4">
      <c r="A16" s="17" t="s">
        <v>114</v>
      </c>
      <c r="B16" s="16">
        <v>20.16</v>
      </c>
      <c r="C16" s="16">
        <v>469.21</v>
      </c>
      <c r="D16" s="16">
        <f t="shared" si="0"/>
        <v>489.37</v>
      </c>
    </row>
    <row r="17" s="3" customFormat="1" ht="23.5" customHeight="1" spans="1:4">
      <c r="A17" s="17" t="s">
        <v>115</v>
      </c>
      <c r="B17" s="16">
        <v>10</v>
      </c>
      <c r="C17" s="16">
        <v>65</v>
      </c>
      <c r="D17" s="16">
        <f t="shared" si="0"/>
        <v>75</v>
      </c>
    </row>
    <row r="18" s="3" customFormat="1" ht="23.5" customHeight="1" spans="1:4">
      <c r="A18" s="17" t="s">
        <v>117</v>
      </c>
      <c r="B18" s="16">
        <v>111.2</v>
      </c>
      <c r="C18" s="16"/>
      <c r="D18" s="16">
        <f t="shared" si="0"/>
        <v>111.2</v>
      </c>
    </row>
    <row r="19" s="4" customFormat="1" ht="23.5" customHeight="1" spans="1:4">
      <c r="A19" s="17" t="s">
        <v>118</v>
      </c>
      <c r="B19" s="16">
        <v>263.6</v>
      </c>
      <c r="C19" s="16"/>
      <c r="D19" s="16">
        <f t="shared" si="0"/>
        <v>263.6</v>
      </c>
    </row>
    <row r="20" s="4" customFormat="1" ht="23" customHeight="1" spans="1:4">
      <c r="A20" s="17" t="s">
        <v>119</v>
      </c>
      <c r="B20" s="16">
        <v>12.96</v>
      </c>
      <c r="C20" s="16"/>
      <c r="D20" s="16">
        <f t="shared" si="0"/>
        <v>12.96</v>
      </c>
    </row>
    <row r="21" s="3" customFormat="1" ht="23" customHeight="1" spans="1:4">
      <c r="A21" s="17" t="s">
        <v>120</v>
      </c>
      <c r="B21" s="16">
        <v>24.4</v>
      </c>
      <c r="C21" s="16">
        <v>5.6</v>
      </c>
      <c r="D21" s="16">
        <f t="shared" si="0"/>
        <v>30</v>
      </c>
    </row>
    <row r="22" s="3" customFormat="1" ht="23" customHeight="1" spans="1:4">
      <c r="A22" s="17" t="s">
        <v>121</v>
      </c>
      <c r="B22" s="16">
        <v>1.83</v>
      </c>
      <c r="C22" s="16">
        <v>5.45</v>
      </c>
      <c r="D22" s="16">
        <f t="shared" si="0"/>
        <v>7.28</v>
      </c>
    </row>
    <row r="23" s="3" customFormat="1" ht="23" customHeight="1" spans="1:4">
      <c r="A23" s="17" t="s">
        <v>122</v>
      </c>
      <c r="B23" s="16">
        <v>5.5</v>
      </c>
      <c r="C23" s="16">
        <v>4.08</v>
      </c>
      <c r="D23" s="16">
        <f t="shared" si="0"/>
        <v>9.58</v>
      </c>
    </row>
    <row r="24" s="3" customFormat="1" ht="23" customHeight="1" spans="1:4">
      <c r="A24" s="17" t="s">
        <v>123</v>
      </c>
      <c r="B24" s="16">
        <v>11</v>
      </c>
      <c r="C24" s="16"/>
      <c r="D24" s="16">
        <f t="shared" si="0"/>
        <v>11</v>
      </c>
    </row>
    <row r="25" s="3" customFormat="1" ht="23" customHeight="1" spans="1:4">
      <c r="A25" s="17" t="s">
        <v>124</v>
      </c>
      <c r="B25" s="16">
        <v>5</v>
      </c>
      <c r="C25" s="16">
        <v>1.8</v>
      </c>
      <c r="D25" s="16">
        <f t="shared" si="0"/>
        <v>6.8</v>
      </c>
    </row>
    <row r="26" s="3" customFormat="1" ht="23" customHeight="1" spans="1:4">
      <c r="A26" s="17" t="s">
        <v>125</v>
      </c>
      <c r="B26" s="16"/>
      <c r="C26" s="16">
        <v>82.38</v>
      </c>
      <c r="D26" s="16">
        <f t="shared" si="0"/>
        <v>82.38</v>
      </c>
    </row>
    <row r="27" s="3" customFormat="1" ht="23" customHeight="1" spans="1:4">
      <c r="A27" s="17" t="s">
        <v>126</v>
      </c>
      <c r="B27" s="16">
        <v>10</v>
      </c>
      <c r="C27" s="16">
        <v>7</v>
      </c>
      <c r="D27" s="16">
        <f t="shared" si="0"/>
        <v>17</v>
      </c>
    </row>
    <row r="28" s="3" customFormat="1" ht="23" customHeight="1" spans="1:4">
      <c r="A28" s="17" t="s">
        <v>127</v>
      </c>
      <c r="B28" s="16">
        <v>62</v>
      </c>
      <c r="C28" s="16">
        <v>360.49</v>
      </c>
      <c r="D28" s="16">
        <f t="shared" si="0"/>
        <v>422.49</v>
      </c>
    </row>
    <row r="29" s="3" customFormat="1" ht="23" customHeight="1" spans="1:4">
      <c r="A29" s="17" t="s">
        <v>128</v>
      </c>
      <c r="B29" s="16"/>
      <c r="C29" s="16">
        <v>139.74</v>
      </c>
      <c r="D29" s="16">
        <f t="shared" si="0"/>
        <v>139.74</v>
      </c>
    </row>
    <row r="30" s="3" customFormat="1" ht="23" customHeight="1" spans="1:4">
      <c r="A30" s="17" t="s">
        <v>129</v>
      </c>
      <c r="B30" s="16"/>
      <c r="C30" s="16">
        <v>19.8</v>
      </c>
      <c r="D30" s="16">
        <f t="shared" si="0"/>
        <v>19.8</v>
      </c>
    </row>
    <row r="31" s="4" customFormat="1" ht="23" customHeight="1" spans="1:236">
      <c r="A31" s="18" t="s">
        <v>131</v>
      </c>
      <c r="B31" s="16">
        <v>233</v>
      </c>
      <c r="C31" s="16"/>
      <c r="D31" s="16">
        <f t="shared" si="0"/>
        <v>233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</row>
    <row r="32" s="4" customFormat="1" ht="23" customHeight="1" spans="1:236">
      <c r="A32" s="18" t="s">
        <v>159</v>
      </c>
      <c r="B32" s="16">
        <v>15.76</v>
      </c>
      <c r="C32" s="16">
        <v>5.36</v>
      </c>
      <c r="D32" s="16">
        <f t="shared" si="0"/>
        <v>21.12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</row>
    <row r="33" s="4" customFormat="1" ht="23" customHeight="1" spans="1:236">
      <c r="A33" s="18" t="s">
        <v>160</v>
      </c>
      <c r="B33" s="16">
        <v>15.2</v>
      </c>
      <c r="C33" s="16"/>
      <c r="D33" s="16">
        <f t="shared" si="0"/>
        <v>15.2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</row>
    <row r="34" s="4" customFormat="1" ht="23" customHeight="1" spans="1:236">
      <c r="A34" s="18" t="s">
        <v>161</v>
      </c>
      <c r="B34" s="16"/>
      <c r="C34" s="16">
        <v>106.14</v>
      </c>
      <c r="D34" s="16">
        <f t="shared" si="0"/>
        <v>106.14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</row>
    <row r="35" s="4" customFormat="1" ht="23" customHeight="1" spans="1:236">
      <c r="A35" s="18" t="s">
        <v>164</v>
      </c>
      <c r="B35" s="16"/>
      <c r="C35" s="16">
        <v>109.75</v>
      </c>
      <c r="D35" s="16">
        <f t="shared" si="0"/>
        <v>109.75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</row>
    <row r="36" s="4" customFormat="1" ht="23" customHeight="1" spans="1:236">
      <c r="A36" s="18" t="s">
        <v>166</v>
      </c>
      <c r="B36" s="16">
        <v>159.4</v>
      </c>
      <c r="C36" s="16">
        <v>70.38</v>
      </c>
      <c r="D36" s="16">
        <f t="shared" si="0"/>
        <v>229.78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</row>
    <row r="37" s="4" customFormat="1" ht="23" customHeight="1" spans="1:236">
      <c r="A37" s="18" t="s">
        <v>170</v>
      </c>
      <c r="B37" s="16">
        <v>108</v>
      </c>
      <c r="C37" s="16">
        <v>-60.76</v>
      </c>
      <c r="D37" s="16">
        <f t="shared" si="0"/>
        <v>47.24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</row>
    <row r="38" s="4" customFormat="1" ht="23" customHeight="1" spans="1:236">
      <c r="A38" s="18" t="s">
        <v>171</v>
      </c>
      <c r="B38" s="16">
        <v>2277.25</v>
      </c>
      <c r="C38" s="16">
        <v>55.22</v>
      </c>
      <c r="D38" s="16">
        <f t="shared" si="0"/>
        <v>2332.47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</row>
    <row r="39" s="4" customFormat="1" ht="23" customHeight="1" spans="1:236">
      <c r="A39" s="18" t="s">
        <v>181</v>
      </c>
      <c r="B39" s="16">
        <v>49.4</v>
      </c>
      <c r="C39" s="16">
        <v>243.69</v>
      </c>
      <c r="D39" s="16">
        <f t="shared" si="0"/>
        <v>293.09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</row>
    <row r="40" s="4" customFormat="1" ht="23" customHeight="1" spans="1:236">
      <c r="A40" s="18" t="s">
        <v>183</v>
      </c>
      <c r="B40" s="16">
        <v>10.4</v>
      </c>
      <c r="C40" s="16"/>
      <c r="D40" s="16">
        <f t="shared" si="0"/>
        <v>10.4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</row>
    <row r="41" s="4" customFormat="1" ht="23" customHeight="1" spans="1:236">
      <c r="A41" s="18" t="s">
        <v>186</v>
      </c>
      <c r="B41" s="16">
        <v>63.23</v>
      </c>
      <c r="C41" s="16">
        <v>7281.77</v>
      </c>
      <c r="D41" s="16">
        <f t="shared" si="0"/>
        <v>7345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</row>
    <row r="42" s="4" customFormat="1" ht="23" customHeight="1" spans="1:236">
      <c r="A42" s="18" t="s">
        <v>189</v>
      </c>
      <c r="B42" s="16">
        <v>4.5</v>
      </c>
      <c r="C42" s="16">
        <v>279.63</v>
      </c>
      <c r="D42" s="16">
        <f t="shared" si="0"/>
        <v>284.13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</row>
    <row r="43" s="4" customFormat="1" ht="23" customHeight="1" spans="1:236">
      <c r="A43" s="18" t="s">
        <v>191</v>
      </c>
      <c r="B43" s="16">
        <v>21</v>
      </c>
      <c r="C43" s="16">
        <v>69</v>
      </c>
      <c r="D43" s="16">
        <f t="shared" si="0"/>
        <v>90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</row>
    <row r="44" s="4" customFormat="1" ht="23" customHeight="1" spans="1:236">
      <c r="A44" s="18" t="s">
        <v>192</v>
      </c>
      <c r="B44" s="16">
        <v>858.89</v>
      </c>
      <c r="C44" s="16">
        <v>-575.53</v>
      </c>
      <c r="D44" s="16">
        <f t="shared" si="0"/>
        <v>283.36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</row>
    <row r="45" s="4" customFormat="1" ht="23" customHeight="1" spans="1:236">
      <c r="A45" s="18" t="s">
        <v>193</v>
      </c>
      <c r="B45" s="16"/>
      <c r="C45" s="16">
        <v>2714</v>
      </c>
      <c r="D45" s="16">
        <f t="shared" si="0"/>
        <v>2714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</row>
    <row r="46" s="4" customFormat="1" ht="23" customHeight="1" spans="1:236">
      <c r="A46" s="18" t="s">
        <v>195</v>
      </c>
      <c r="B46" s="16">
        <v>265</v>
      </c>
      <c r="C46" s="16">
        <v>-4.14</v>
      </c>
      <c r="D46" s="16">
        <f t="shared" si="0"/>
        <v>260.86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</row>
    <row r="47" s="4" customFormat="1" ht="23" customHeight="1" spans="1:236">
      <c r="A47" s="18" t="s">
        <v>196</v>
      </c>
      <c r="B47" s="16">
        <v>56.16</v>
      </c>
      <c r="C47" s="16"/>
      <c r="D47" s="16">
        <f t="shared" si="0"/>
        <v>56.16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</row>
    <row r="48" s="4" customFormat="1" ht="23" customHeight="1" spans="1:236">
      <c r="A48" s="18" t="s">
        <v>197</v>
      </c>
      <c r="B48" s="16">
        <v>274</v>
      </c>
      <c r="C48" s="16"/>
      <c r="D48" s="16">
        <f t="shared" si="0"/>
        <v>274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</row>
    <row r="49" s="5" customFormat="1" ht="23" customHeight="1" spans="1:236">
      <c r="A49" s="18" t="s">
        <v>199</v>
      </c>
      <c r="B49" s="16">
        <v>159</v>
      </c>
      <c r="C49" s="16">
        <v>4042.9</v>
      </c>
      <c r="D49" s="16">
        <f t="shared" si="0"/>
        <v>4201.9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</row>
    <row r="50" s="5" customFormat="1" ht="23" customHeight="1" spans="1:236">
      <c r="A50" s="18" t="s">
        <v>201</v>
      </c>
      <c r="B50" s="16">
        <v>22.6</v>
      </c>
      <c r="C50" s="16">
        <v>3927.27</v>
      </c>
      <c r="D50" s="16">
        <f t="shared" si="0"/>
        <v>3949.87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</row>
    <row r="51" s="5" customFormat="1" ht="23" customHeight="1" spans="1:236">
      <c r="A51" s="18" t="s">
        <v>202</v>
      </c>
      <c r="B51" s="16">
        <v>207.9</v>
      </c>
      <c r="C51" s="16">
        <v>498.25</v>
      </c>
      <c r="D51" s="16">
        <f t="shared" si="0"/>
        <v>706.15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</row>
    <row r="52" s="5" customFormat="1" ht="23" customHeight="1" spans="1:236">
      <c r="A52" s="18" t="s">
        <v>205</v>
      </c>
      <c r="B52" s="16">
        <v>120</v>
      </c>
      <c r="C52" s="16">
        <v>-48.6</v>
      </c>
      <c r="D52" s="16">
        <f t="shared" si="0"/>
        <v>71.4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</row>
    <row r="53" s="5" customFormat="1" ht="23" customHeight="1" spans="1:236">
      <c r="A53" s="18" t="s">
        <v>207</v>
      </c>
      <c r="B53" s="16">
        <v>250.48</v>
      </c>
      <c r="C53" s="16">
        <v>30</v>
      </c>
      <c r="D53" s="16">
        <f t="shared" si="0"/>
        <v>280.48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</row>
    <row r="54" s="5" customFormat="1" ht="23" customHeight="1" spans="1:236">
      <c r="A54" s="18" t="s">
        <v>208</v>
      </c>
      <c r="B54" s="16">
        <v>5.94</v>
      </c>
      <c r="C54" s="16">
        <v>128.39</v>
      </c>
      <c r="D54" s="16">
        <f t="shared" si="0"/>
        <v>134.33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</row>
    <row r="55" s="5" customFormat="1" ht="23" customHeight="1" spans="1:236">
      <c r="A55" s="18" t="s">
        <v>209</v>
      </c>
      <c r="B55" s="16">
        <v>4.8</v>
      </c>
      <c r="C55" s="16">
        <v>169.66</v>
      </c>
      <c r="D55" s="16">
        <f t="shared" si="0"/>
        <v>174.46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</row>
    <row r="56" s="5" customFormat="1" ht="23" customHeight="1" spans="1:236">
      <c r="A56" s="18" t="s">
        <v>210</v>
      </c>
      <c r="B56" s="16">
        <v>113.76</v>
      </c>
      <c r="C56" s="16">
        <v>92.39</v>
      </c>
      <c r="D56" s="16">
        <f t="shared" si="0"/>
        <v>206.15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</row>
    <row r="57" s="5" customFormat="1" ht="23" customHeight="1" spans="1:236">
      <c r="A57" s="18" t="s">
        <v>221</v>
      </c>
      <c r="B57" s="16">
        <v>122.9</v>
      </c>
      <c r="C57" s="16">
        <v>99.66</v>
      </c>
      <c r="D57" s="16">
        <f t="shared" si="0"/>
        <v>222.56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</row>
    <row r="58" s="5" customFormat="1" ht="23" customHeight="1" spans="1:236">
      <c r="A58" s="18" t="s">
        <v>211</v>
      </c>
      <c r="B58" s="16">
        <v>20</v>
      </c>
      <c r="C58" s="16">
        <v>782.44</v>
      </c>
      <c r="D58" s="16">
        <f t="shared" si="0"/>
        <v>802.44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</row>
    <row r="59" s="5" customFormat="1" ht="23" customHeight="1" spans="1:236">
      <c r="A59" s="18" t="s">
        <v>212</v>
      </c>
      <c r="B59" s="16">
        <v>27.6</v>
      </c>
      <c r="C59" s="16">
        <v>184.46</v>
      </c>
      <c r="D59" s="16">
        <f t="shared" si="0"/>
        <v>212.06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</row>
    <row r="60" s="5" customFormat="1" ht="23" customHeight="1" spans="1:236">
      <c r="A60" s="18" t="s">
        <v>213</v>
      </c>
      <c r="B60" s="16">
        <v>5</v>
      </c>
      <c r="C60" s="16">
        <v>1044.55</v>
      </c>
      <c r="D60" s="16">
        <f t="shared" si="0"/>
        <v>1049.55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</row>
    <row r="61" s="5" customFormat="1" ht="23" customHeight="1" spans="1:236">
      <c r="A61" s="18" t="s">
        <v>214</v>
      </c>
      <c r="B61" s="16">
        <v>40.52</v>
      </c>
      <c r="C61" s="16">
        <v>381.71</v>
      </c>
      <c r="D61" s="16">
        <f t="shared" si="0"/>
        <v>422.23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</row>
    <row r="62" s="5" customFormat="1" ht="23" customHeight="1" spans="1:236">
      <c r="A62" s="18" t="s">
        <v>215</v>
      </c>
      <c r="B62" s="16">
        <v>65.71</v>
      </c>
      <c r="C62" s="16">
        <v>562.87</v>
      </c>
      <c r="D62" s="16">
        <f t="shared" si="0"/>
        <v>628.58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</row>
    <row r="63" s="5" customFormat="1" ht="23" customHeight="1" spans="1:236">
      <c r="A63" s="18" t="s">
        <v>216</v>
      </c>
      <c r="B63" s="16">
        <v>80</v>
      </c>
      <c r="C63" s="16">
        <v>365</v>
      </c>
      <c r="D63" s="16">
        <f t="shared" si="0"/>
        <v>445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</row>
    <row r="64" s="5" customFormat="1" ht="23" customHeight="1" spans="1:236">
      <c r="A64" s="18" t="s">
        <v>217</v>
      </c>
      <c r="B64" s="16">
        <v>3</v>
      </c>
      <c r="C64" s="16">
        <v>442.17</v>
      </c>
      <c r="D64" s="16">
        <f t="shared" si="0"/>
        <v>445.17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</row>
    <row r="65" s="5" customFormat="1" ht="23" customHeight="1" spans="1:236">
      <c r="A65" s="18" t="s">
        <v>218</v>
      </c>
      <c r="B65" s="16">
        <v>29.6</v>
      </c>
      <c r="C65" s="16">
        <v>632.99</v>
      </c>
      <c r="D65" s="16">
        <f t="shared" si="0"/>
        <v>662.59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</row>
    <row r="66" s="6" customFormat="1" ht="23" customHeight="1" spans="1:236">
      <c r="A66" s="18" t="s">
        <v>219</v>
      </c>
      <c r="B66" s="16"/>
      <c r="C66" s="16">
        <v>26.29</v>
      </c>
      <c r="D66" s="16">
        <f t="shared" si="0"/>
        <v>26.29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</row>
    <row r="67" ht="23" customHeight="1" spans="1:4">
      <c r="A67" s="18" t="s">
        <v>314</v>
      </c>
      <c r="B67" s="16"/>
      <c r="C67" s="16">
        <v>217.5</v>
      </c>
      <c r="D67" s="16">
        <f t="shared" si="0"/>
        <v>217.5</v>
      </c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1.一般公共预算平衡</vt:lpstr>
      <vt:lpstr>2.总支出分科目</vt:lpstr>
      <vt:lpstr>3.一般公共科目表</vt:lpstr>
      <vt:lpstr>4.本级结转</vt:lpstr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2023-04-28T02:46:00Z</dcterms:created>
  <dcterms:modified xsi:type="dcterms:W3CDTF">2024-01-25T12:00:25Z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2052-11.1.0.12358</vt:lpwstr>
  </property>
</Properties>
</file>