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到户明细" sheetId="1" r:id="rId1"/>
    <sheet name="Sheet3" sheetId="3" r:id="rId2"/>
  </sheets>
  <externalReferences>
    <externalReference r:id="rId3"/>
  </externalReferences>
  <definedNames>
    <definedName name="_xlnm.Print_Titles" localSheetId="0">到户明细!$1:$2</definedName>
  </definedNames>
  <calcPr calcId="144525"/>
</workbook>
</file>

<file path=xl/sharedStrings.xml><?xml version="1.0" encoding="utf-8"?>
<sst xmlns="http://schemas.openxmlformats.org/spreadsheetml/2006/main" count="652" uniqueCount="611">
  <si>
    <t>资阳区2022年化肥减量增效项目补贴发放明细表</t>
  </si>
  <si>
    <t>序号</t>
  </si>
  <si>
    <t>实施主体</t>
  </si>
  <si>
    <t>身份证号或信用代码</t>
  </si>
  <si>
    <t>直补卡或银行账号</t>
  </si>
  <si>
    <t>补贴金额</t>
  </si>
  <si>
    <t>备注</t>
  </si>
  <si>
    <t>陈*飞</t>
  </si>
  <si>
    <t>430902*990***880*4</t>
  </si>
  <si>
    <t>430500*2*26698</t>
  </si>
  <si>
    <t>陈*强</t>
  </si>
  <si>
    <t>430902*985**2980**</t>
  </si>
  <si>
    <t>62**9956*00*4*09**5</t>
  </si>
  <si>
    <t>陈*兵</t>
  </si>
  <si>
    <t>43232**9***0098398</t>
  </si>
  <si>
    <t>43050002225369</t>
  </si>
  <si>
    <t>430902*980**2380*3</t>
  </si>
  <si>
    <t>430500*986339*</t>
  </si>
  <si>
    <t>何*先</t>
  </si>
  <si>
    <t>43232**95*09*6843*</t>
  </si>
  <si>
    <t>6056*002*200*86*38</t>
  </si>
  <si>
    <t>何仁武</t>
  </si>
  <si>
    <t>刘*兵</t>
  </si>
  <si>
    <t>43232**969*00*8435</t>
  </si>
  <si>
    <t>6056*002*200*89888</t>
  </si>
  <si>
    <t>欧*喜</t>
  </si>
  <si>
    <t>43232**955**288396</t>
  </si>
  <si>
    <t>6056*002*20**848**</t>
  </si>
  <si>
    <t>欧阳船</t>
  </si>
  <si>
    <t>王*安</t>
  </si>
  <si>
    <t>43232**9*20**98394</t>
  </si>
  <si>
    <t>6056*002*200*69***</t>
  </si>
  <si>
    <t>钟*军</t>
  </si>
  <si>
    <t>43232**9660**68392</t>
  </si>
  <si>
    <t>62**9956*00*660*282</t>
  </si>
  <si>
    <t>何*强</t>
  </si>
  <si>
    <t>430902*98*0*0*80*8</t>
  </si>
  <si>
    <t>6056*002*26**048*9</t>
  </si>
  <si>
    <t>易*民</t>
  </si>
  <si>
    <t>43230**9*0**23*0*9</t>
  </si>
  <si>
    <t>6056*002*200223242</t>
  </si>
  <si>
    <t xml:space="preserve">龚*辉 </t>
  </si>
  <si>
    <t>43230**9*808*2*0*X</t>
  </si>
  <si>
    <t>6056*002*2025*45*0</t>
  </si>
  <si>
    <t>郭*军</t>
  </si>
  <si>
    <t>43230**96802*4*0*5</t>
  </si>
  <si>
    <t>6056*002*200245098</t>
  </si>
  <si>
    <t>曹*其</t>
  </si>
  <si>
    <t>43232**9**0*238*3*</t>
  </si>
  <si>
    <t>6056*002*200850082</t>
  </si>
  <si>
    <t>曾*建</t>
  </si>
  <si>
    <t>43230**966*025*033</t>
  </si>
  <si>
    <t>6056*002*2002*6602</t>
  </si>
  <si>
    <t>夏*军</t>
  </si>
  <si>
    <t>43230**9690402*0*4</t>
  </si>
  <si>
    <t>6056*002*2002*3899</t>
  </si>
  <si>
    <t>匡*平</t>
  </si>
  <si>
    <t>43230**9680****0*8</t>
  </si>
  <si>
    <t>6056*002*200269*34</t>
  </si>
  <si>
    <t>龚*界</t>
  </si>
  <si>
    <t>43230**9*803*460*9</t>
  </si>
  <si>
    <t>62**9856*00003*4099</t>
  </si>
  <si>
    <t>曾*生</t>
  </si>
  <si>
    <t>43230**965**0**0*X</t>
  </si>
  <si>
    <t>6056*002*20023589*</t>
  </si>
  <si>
    <t>郭*锡</t>
  </si>
  <si>
    <t>43230**9*60*22*0*3</t>
  </si>
  <si>
    <t>6056*002*20020**06</t>
  </si>
  <si>
    <t>郭*明</t>
  </si>
  <si>
    <t>43230**9680*30*0*4</t>
  </si>
  <si>
    <t>6056*002*20023*838</t>
  </si>
  <si>
    <t>郭*先</t>
  </si>
  <si>
    <t>43230**9580*2860*9</t>
  </si>
  <si>
    <t>郭*平</t>
  </si>
  <si>
    <t>430902*9*402*3*0*2</t>
  </si>
  <si>
    <t>6056*002*200208086</t>
  </si>
  <si>
    <t>陈*新</t>
  </si>
  <si>
    <t>43230**9660808*0*2</t>
  </si>
  <si>
    <t>6056*002*2002*56*2</t>
  </si>
  <si>
    <t>喻*秋</t>
  </si>
  <si>
    <t>43230**9*5*009*0*4</t>
  </si>
  <si>
    <t>430500208*5*28</t>
  </si>
  <si>
    <t>曾*群</t>
  </si>
  <si>
    <t>43230**964*0*3*03*</t>
  </si>
  <si>
    <t>622*8856*00*49385**</t>
  </si>
  <si>
    <t>李*强</t>
  </si>
  <si>
    <t>43232**9***2*488**</t>
  </si>
  <si>
    <t>6056*002*200*4*032</t>
  </si>
  <si>
    <t>石*辉</t>
  </si>
  <si>
    <t>43232**9*8****8*50</t>
  </si>
  <si>
    <t>6056*002*200**8*59</t>
  </si>
  <si>
    <t>李*辉</t>
  </si>
  <si>
    <t>43232**962*0*08*55</t>
  </si>
  <si>
    <t>6056*002*200*39630</t>
  </si>
  <si>
    <t>李*新</t>
  </si>
  <si>
    <t>43232**96304*58*53</t>
  </si>
  <si>
    <t>6056*002*200**5060</t>
  </si>
  <si>
    <t>王*喜</t>
  </si>
  <si>
    <t>43232**9*3*0268***</t>
  </si>
  <si>
    <t>430500*940*2*8</t>
  </si>
  <si>
    <t>王*伟</t>
  </si>
  <si>
    <t>430902*98*042585*5</t>
  </si>
  <si>
    <t>62**9956*00*8*92694</t>
  </si>
  <si>
    <t>彭*枚</t>
  </si>
  <si>
    <t>43232**9*4092*8**2</t>
  </si>
  <si>
    <t>6056*002*200*62099</t>
  </si>
  <si>
    <t>王*新</t>
  </si>
  <si>
    <t>43232**96608*08*39</t>
  </si>
  <si>
    <t>6056*002*200*4*93*</t>
  </si>
  <si>
    <t>吴*元</t>
  </si>
  <si>
    <t>43232**96305048*32</t>
  </si>
  <si>
    <t>6056*002*200699383</t>
  </si>
  <si>
    <t>徐*高</t>
  </si>
  <si>
    <t>43232**968040*88*3</t>
  </si>
  <si>
    <t>6056*002*200*8896*</t>
  </si>
  <si>
    <t>李*波</t>
  </si>
  <si>
    <t>43232**95608288*39</t>
  </si>
  <si>
    <t>6056*002*200*96533</t>
  </si>
  <si>
    <t>张*林</t>
  </si>
  <si>
    <t>43232**969*2088832</t>
  </si>
  <si>
    <t>6056*002*200*88443</t>
  </si>
  <si>
    <t>杜*余</t>
  </si>
  <si>
    <t>43232**9**09088*3*</t>
  </si>
  <si>
    <t>6056*002*200*66694</t>
  </si>
  <si>
    <t>邱*帆</t>
  </si>
  <si>
    <t>4309022000082*8*32</t>
  </si>
  <si>
    <t>622*8056*000*323*0*</t>
  </si>
  <si>
    <t>曹*华</t>
  </si>
  <si>
    <t>43232**96608**8*50</t>
  </si>
  <si>
    <t>6056*002*200693064</t>
  </si>
  <si>
    <t>张*平</t>
  </si>
  <si>
    <t>43232**9*203*988*4</t>
  </si>
  <si>
    <t>6056*002*200698809</t>
  </si>
  <si>
    <t>陈*进</t>
  </si>
  <si>
    <t>43232**9*5*0038*30</t>
  </si>
  <si>
    <t>62**9956*00**5299**</t>
  </si>
  <si>
    <t>李*仙</t>
  </si>
  <si>
    <t>43232**96608*388*5</t>
  </si>
  <si>
    <t>6056*002*200*45382</t>
  </si>
  <si>
    <t>黄*喜</t>
  </si>
  <si>
    <t>430902*982***085*2</t>
  </si>
  <si>
    <t>430500*943***0</t>
  </si>
  <si>
    <t>43232**9*004088*35</t>
  </si>
  <si>
    <t>6056*002*200*252*4</t>
  </si>
  <si>
    <t>王*敏</t>
  </si>
  <si>
    <t>430902*98****285*6</t>
  </si>
  <si>
    <t>6056*002*20248*842</t>
  </si>
  <si>
    <t>徐*秋</t>
  </si>
  <si>
    <t>43232**9640*238*55</t>
  </si>
  <si>
    <t>6056*002*200*8922*</t>
  </si>
  <si>
    <t>熊*德</t>
  </si>
  <si>
    <t>43232**9660*248*3X</t>
  </si>
  <si>
    <t>6056*002*200**0099</t>
  </si>
  <si>
    <t>王*华</t>
  </si>
  <si>
    <t>43232**96908058*3*</t>
  </si>
  <si>
    <t>622*8856*00069**399</t>
  </si>
  <si>
    <t>熊*明</t>
  </si>
  <si>
    <t>43232**96905**8*33</t>
  </si>
  <si>
    <t>6056*002*200**5289</t>
  </si>
  <si>
    <t>李*桂</t>
  </si>
  <si>
    <t>43230**963**25453*</t>
  </si>
  <si>
    <t>6056*002*20042*595</t>
  </si>
  <si>
    <t>杨*云</t>
  </si>
  <si>
    <t>43230**9*4*00285*3</t>
  </si>
  <si>
    <t>622*8056*00006*8424</t>
  </si>
  <si>
    <t>万*阳</t>
  </si>
  <si>
    <t>430902*988090850*X</t>
  </si>
  <si>
    <t>62**9956*00*90**0*8</t>
  </si>
  <si>
    <t>尹*群</t>
  </si>
  <si>
    <t>43230**9*2**2*4532</t>
  </si>
  <si>
    <t>6056*002*200393069</t>
  </si>
  <si>
    <t>益阳市**农业服务有限公司</t>
  </si>
  <si>
    <t>9*430902MA4QH3QQ*0</t>
  </si>
  <si>
    <t>5885*42388*2
中国银行股份有限公司益阳市资阳支行</t>
  </si>
  <si>
    <t>益阳市资阳区******专业合作社</t>
  </si>
  <si>
    <t>93430902553046*99T</t>
  </si>
  <si>
    <t>820*265000002444*
益阳农村商业银行股份有限公司资阳支行</t>
  </si>
  <si>
    <t>田*年</t>
  </si>
  <si>
    <t>43230**9*0**2455*0</t>
  </si>
  <si>
    <t>6056*002*20034***0</t>
  </si>
  <si>
    <t>曹*霞</t>
  </si>
  <si>
    <t>43230**96903*58530</t>
  </si>
  <si>
    <t>6056*002*200489485</t>
  </si>
  <si>
    <t>崔*勇</t>
  </si>
  <si>
    <t>430902*9850*2*5539</t>
  </si>
  <si>
    <t>62**9956*00***23848</t>
  </si>
  <si>
    <t>43230**9**02035**3</t>
  </si>
  <si>
    <t>6056*002*2003*8092</t>
  </si>
  <si>
    <t>黄*春</t>
  </si>
  <si>
    <t>43230**9*302*25535</t>
  </si>
  <si>
    <t>6056*002*200300285</t>
  </si>
  <si>
    <t>庄*群</t>
  </si>
  <si>
    <t>43230**965020585*2</t>
  </si>
  <si>
    <t>6056*002*20044*95*</t>
  </si>
  <si>
    <t>郭*希</t>
  </si>
  <si>
    <t>43230**96606**5**2</t>
  </si>
  <si>
    <t>6056*002*20254036</t>
  </si>
  <si>
    <t>益阳市益*农业科技有限公司</t>
  </si>
  <si>
    <t>9*430900MA4RXNJY0A</t>
  </si>
  <si>
    <t>*9*2 02*0 0920 02** 938
中国工商银行股份有限公司益阳桃花仑支行</t>
  </si>
  <si>
    <t>朱*天</t>
  </si>
  <si>
    <t>43230**96902*855*0</t>
  </si>
  <si>
    <t>6056*002*200304608</t>
  </si>
  <si>
    <t>曹文亮</t>
  </si>
  <si>
    <t>430902198701205032</t>
  </si>
  <si>
    <t>43050002221093</t>
  </si>
  <si>
    <t>周*兵</t>
  </si>
  <si>
    <t>43232**96903**9094</t>
  </si>
  <si>
    <t>6056*002*20066**88</t>
  </si>
  <si>
    <t>石*良</t>
  </si>
  <si>
    <t>43232**9*3*2*59*52</t>
  </si>
  <si>
    <t>6056*002*20*2**24*</t>
  </si>
  <si>
    <t>邓*飞</t>
  </si>
  <si>
    <t>43232**96***259092</t>
  </si>
  <si>
    <t>430500*9480904</t>
  </si>
  <si>
    <t>王*平</t>
  </si>
  <si>
    <t>43232**962**2*9**8</t>
  </si>
  <si>
    <t>6056*002*200648839</t>
  </si>
  <si>
    <t>吴*财</t>
  </si>
  <si>
    <t>43232**9*302**9***</t>
  </si>
  <si>
    <t>62**9956*00*9096*80</t>
  </si>
  <si>
    <t>郭*斌</t>
  </si>
  <si>
    <t>43230**966062460*6</t>
  </si>
  <si>
    <t>6056*002*2008263*8</t>
  </si>
  <si>
    <t>欧**钦</t>
  </si>
  <si>
    <t>43230**963*00460*5</t>
  </si>
  <si>
    <t>6056*002*20085624*</t>
  </si>
  <si>
    <t>刘*平</t>
  </si>
  <si>
    <t>43230**9*409*4603*</t>
  </si>
  <si>
    <t>6056*002*20084*262</t>
  </si>
  <si>
    <t>田*如</t>
  </si>
  <si>
    <t>43230**9680**560**</t>
  </si>
  <si>
    <t>6056*002*200848895</t>
  </si>
  <si>
    <t>郭*辉</t>
  </si>
  <si>
    <t>43230**966032260*X</t>
  </si>
  <si>
    <t>6056*002*200850*95</t>
  </si>
  <si>
    <t>舒*春</t>
  </si>
  <si>
    <t>43230**9**0*2*6036</t>
  </si>
  <si>
    <t>6056*002*2008*2524</t>
  </si>
  <si>
    <t>匡*保</t>
  </si>
  <si>
    <t>43230**966032460*0</t>
  </si>
  <si>
    <t>622*8856*00**00589*</t>
  </si>
  <si>
    <t>43230**965*20260*2</t>
  </si>
  <si>
    <t>6056*002*2008*32*0</t>
  </si>
  <si>
    <t>龚*平</t>
  </si>
  <si>
    <t>43230**9*3*02460**</t>
  </si>
  <si>
    <t>6056*002*200869*06</t>
  </si>
  <si>
    <t>王*强</t>
  </si>
  <si>
    <t>430902*985*202605*</t>
  </si>
  <si>
    <t>43050005364**5</t>
  </si>
  <si>
    <t>龚*辉</t>
  </si>
  <si>
    <t>430805006029005006</t>
  </si>
  <si>
    <t>6056*002*2008665*8</t>
  </si>
  <si>
    <t>43230**9*5082*60*3</t>
  </si>
  <si>
    <t>6056*002*26*2*8522</t>
  </si>
  <si>
    <t>邱*林</t>
  </si>
  <si>
    <t>43232**96809*088*5</t>
  </si>
  <si>
    <t>6056*002*2008*6**9</t>
  </si>
  <si>
    <t>龚*兵</t>
  </si>
  <si>
    <t>43230**9*30628603*</t>
  </si>
  <si>
    <t>6056*002*200883403</t>
  </si>
  <si>
    <t>43230**9*408*060**</t>
  </si>
  <si>
    <t>6056*002*200905454</t>
  </si>
  <si>
    <t>43230**9*5*00260*3</t>
  </si>
  <si>
    <t>43050006383***</t>
  </si>
  <si>
    <t>龚*国</t>
  </si>
  <si>
    <t>43230**96309236030</t>
  </si>
  <si>
    <t>6056*002*200895963</t>
  </si>
  <si>
    <t>龚*华</t>
  </si>
  <si>
    <t>43230**966020*60*0</t>
  </si>
  <si>
    <t>6056*002*20089425*</t>
  </si>
  <si>
    <t>430902*9820*2260*3</t>
  </si>
  <si>
    <t>62**9956*00*485505*</t>
  </si>
  <si>
    <t>周*康</t>
  </si>
  <si>
    <t>532*25*9*40406*33*</t>
  </si>
  <si>
    <t>62**9956*00***2*005</t>
  </si>
  <si>
    <t>43230**968*0**6059</t>
  </si>
  <si>
    <t>6056*002*2009*0604</t>
  </si>
  <si>
    <t>匡*其</t>
  </si>
  <si>
    <t>43230**9*206*2*530</t>
  </si>
  <si>
    <t>6056*002*2005303**</t>
  </si>
  <si>
    <t>匡*安</t>
  </si>
  <si>
    <t>43230**965*0*0*53X</t>
  </si>
  <si>
    <t>6056*002*20053*6**</t>
  </si>
  <si>
    <t>刘*纯</t>
  </si>
  <si>
    <t>43230**964*22**52*</t>
  </si>
  <si>
    <t>6056*002*200529*6*</t>
  </si>
  <si>
    <t>龚*毅</t>
  </si>
  <si>
    <t>430902*98203*8*5*3</t>
  </si>
  <si>
    <t>62**9956*00***26056</t>
  </si>
  <si>
    <t>刘*其</t>
  </si>
  <si>
    <t>43230**9*0**0**593</t>
  </si>
  <si>
    <t>6056*002*20054*998</t>
  </si>
  <si>
    <t>周*武</t>
  </si>
  <si>
    <t>43230**9*409*9*5*2</t>
  </si>
  <si>
    <t>6056*002*200538*20</t>
  </si>
  <si>
    <t>昌*文</t>
  </si>
  <si>
    <t>43230**9630804*53*</t>
  </si>
  <si>
    <t>43050002223996</t>
  </si>
  <si>
    <t>钟*清</t>
  </si>
  <si>
    <t>43230**9*90924*5*2</t>
  </si>
  <si>
    <t>62**9956*0045625*0</t>
  </si>
  <si>
    <t>崔*亮</t>
  </si>
  <si>
    <t>43230**9**0904*5*2</t>
  </si>
  <si>
    <t>6056*002*2005*2043</t>
  </si>
  <si>
    <t>郭*南</t>
  </si>
  <si>
    <t>43230**954*20**5*X</t>
  </si>
  <si>
    <t>6056*002*2005*0***</t>
  </si>
  <si>
    <t>李*才</t>
  </si>
  <si>
    <t>43230**9*20926*539</t>
  </si>
  <si>
    <t>43050002223380</t>
  </si>
  <si>
    <t>龚*生</t>
  </si>
  <si>
    <t>43230**9*90605*5*0</t>
  </si>
  <si>
    <t>6056*002*200508*40</t>
  </si>
  <si>
    <t>刘*新</t>
  </si>
  <si>
    <t>43230**968*029*5*5</t>
  </si>
  <si>
    <t>66056*002*20050*652</t>
  </si>
  <si>
    <t>张*荣</t>
  </si>
  <si>
    <t>43230**963***4*539</t>
  </si>
  <si>
    <t>6056*002*200503*53</t>
  </si>
  <si>
    <t>胡*锋</t>
  </si>
  <si>
    <t>43230**9*60309*5*5</t>
  </si>
  <si>
    <t>6056*002*20238**05</t>
  </si>
  <si>
    <t>430902*9830*2460**</t>
  </si>
  <si>
    <t>6056*002*202094886</t>
  </si>
  <si>
    <t>崔*如</t>
  </si>
  <si>
    <t>43230**954040665*4</t>
  </si>
  <si>
    <t>6056*002*200585*24</t>
  </si>
  <si>
    <t>崔*飞</t>
  </si>
  <si>
    <t>43230**9**0*08655X</t>
  </si>
  <si>
    <t>6056*002*20058639*</t>
  </si>
  <si>
    <t>孙*国</t>
  </si>
  <si>
    <t>430902*982***06533</t>
  </si>
  <si>
    <t>6056*002*202486448</t>
  </si>
  <si>
    <t>盛*文</t>
  </si>
  <si>
    <t>43230**96*090465*9</t>
  </si>
  <si>
    <t>6056*002*2006**22*</t>
  </si>
  <si>
    <t>姚*才</t>
  </si>
  <si>
    <t>43230**965062565*6</t>
  </si>
  <si>
    <t>6056*002*2006**24*</t>
  </si>
  <si>
    <t>刘*根</t>
  </si>
  <si>
    <t>430805006045008023</t>
  </si>
  <si>
    <t>6056*002*2005***33</t>
  </si>
  <si>
    <t>杨*华</t>
  </si>
  <si>
    <t>43230**9640524*5*4</t>
  </si>
  <si>
    <t>6056*002*200522*09</t>
  </si>
  <si>
    <t>龚*恩</t>
  </si>
  <si>
    <t>43230**9*20*0365*8</t>
  </si>
  <si>
    <t>6056*002*200565032</t>
  </si>
  <si>
    <t>李*范</t>
  </si>
  <si>
    <t>430902*95*092265*52</t>
  </si>
  <si>
    <t>6056*002*200563922</t>
  </si>
  <si>
    <t>郭*练</t>
  </si>
  <si>
    <t>430902*9820505603*</t>
  </si>
  <si>
    <t>62**9956*00***26429</t>
  </si>
  <si>
    <t>刘*华</t>
  </si>
  <si>
    <t>43*30**9*204226033</t>
  </si>
  <si>
    <t>6056*002*200844094</t>
  </si>
  <si>
    <t>崔*初</t>
  </si>
  <si>
    <t>43230**9*0**2460*0</t>
  </si>
  <si>
    <t>430500*2*58046</t>
  </si>
  <si>
    <t>郭*虎</t>
  </si>
  <si>
    <t>43230**96809*060*3</t>
  </si>
  <si>
    <t>6056*002*2008*805*</t>
  </si>
  <si>
    <t>刘*斌</t>
  </si>
  <si>
    <t>43230**9*8022*60*4</t>
  </si>
  <si>
    <t>6056*002*20**83638</t>
  </si>
  <si>
    <t>43230**9*809**60*6</t>
  </si>
  <si>
    <t>6056*002*2025*5344</t>
  </si>
  <si>
    <t>43230**9*40420*53*</t>
  </si>
  <si>
    <t>6056*002*200508*3*</t>
  </si>
  <si>
    <t>龚*良</t>
  </si>
  <si>
    <t>43230**9630*26*5**</t>
  </si>
  <si>
    <t>6056*002*200508508</t>
  </si>
  <si>
    <t>何*国</t>
  </si>
  <si>
    <t>43230**9**0***6539</t>
  </si>
  <si>
    <t>6056*002*2005**02*</t>
  </si>
  <si>
    <t>孙*生</t>
  </si>
  <si>
    <t>43230**962*00**5*9</t>
  </si>
  <si>
    <t>6056*002*200556**0</t>
  </si>
  <si>
    <t>曾*四</t>
  </si>
  <si>
    <t>43230**9***0***534</t>
  </si>
  <si>
    <t>6056*002*200549090</t>
  </si>
  <si>
    <t>刘*明</t>
  </si>
  <si>
    <t>43230**9**0224*5**</t>
  </si>
  <si>
    <t>6056*002*200542*00</t>
  </si>
  <si>
    <t>田*民</t>
  </si>
  <si>
    <t>43230**969062065*8</t>
  </si>
  <si>
    <t xml:space="preserve">6056*002*200562026  </t>
  </si>
  <si>
    <t>益阳明***科技有限公司</t>
  </si>
  <si>
    <t>9*430900583*9554</t>
  </si>
  <si>
    <t>5898**52*846</t>
  </si>
  <si>
    <t>益阳市资阳区永*****专业合作社</t>
  </si>
  <si>
    <t>9343090*MA4PHQKC63</t>
  </si>
  <si>
    <t>820*265000364*8**</t>
  </si>
  <si>
    <t>益阳市资阳区五**种植专业合作社</t>
  </si>
  <si>
    <t>9343090*MA4RPOH*06</t>
  </si>
  <si>
    <t>820*2650002*20545</t>
  </si>
  <si>
    <t>益阳市资阳区超*****农民专业合作社</t>
  </si>
  <si>
    <t>9343090*MA4QER*M*E</t>
  </si>
  <si>
    <t>820*265000*65989*</t>
  </si>
  <si>
    <t>益阳市资阳区武*家庭农场</t>
  </si>
  <si>
    <t>9*43090*MA4NQXAY9N</t>
  </si>
  <si>
    <t xml:space="preserve">43050*6*62050000*04*
</t>
  </si>
  <si>
    <t>湖南益阳市潇**茶业有限公司</t>
  </si>
  <si>
    <t>9*43090*MA4PJLMJ3C</t>
  </si>
  <si>
    <t>820*26500009854*3</t>
  </si>
  <si>
    <t>益阳云**生态农业科技有限公司</t>
  </si>
  <si>
    <t>9143090*MA4M1Q0N90</t>
  </si>
  <si>
    <t>820126500000264**</t>
  </si>
  <si>
    <t>益阳宇轩**茶业有限公司</t>
  </si>
  <si>
    <t>9*430900MA4L60*H8W</t>
  </si>
  <si>
    <t>*846*90*0400**650</t>
  </si>
  <si>
    <t>资阳区永****种植有限公司</t>
  </si>
  <si>
    <t>9*43090*MA4L5JMD9Y</t>
  </si>
  <si>
    <t>*848*90*04000989*</t>
  </si>
  <si>
    <t>益阳市资阳区八**农业专业合作社</t>
  </si>
  <si>
    <t>9343090*338549834K</t>
  </si>
  <si>
    <t>820*2650000026239</t>
  </si>
  <si>
    <t>湖南聚***科技发展有限公司</t>
  </si>
  <si>
    <t>9143090*MA4RT7KJ9Q</t>
  </si>
  <si>
    <t>43050*6*8008000004*6</t>
  </si>
  <si>
    <t>资阳区南**茶叶种植专业合作社</t>
  </si>
  <si>
    <t>9*43090*MA4LLIJH*9</t>
  </si>
  <si>
    <t>820*2650000026*3*</t>
  </si>
  <si>
    <t>益阳市资阳区绿**蔬菜种植专业合作社</t>
  </si>
  <si>
    <t>9343090*MA4L*TH066</t>
  </si>
  <si>
    <t>1848*90*04000852*</t>
  </si>
  <si>
    <t>益阳市资阳区超***家庭农场</t>
  </si>
  <si>
    <t>9343090*MA4REJ429J</t>
  </si>
  <si>
    <t>6232637500103630516</t>
  </si>
  <si>
    <t>合计</t>
  </si>
  <si>
    <t>资阳区2022年化肥减量增效项目补贴明细表</t>
  </si>
  <si>
    <t xml:space="preserve">单位：亩、元、次、个  </t>
  </si>
  <si>
    <t>主体</t>
  </si>
  <si>
    <t>水稻机械施肥</t>
  </si>
  <si>
    <t>油菜机械施肥</t>
  </si>
  <si>
    <t>果茶园机械开沟施肥</t>
  </si>
  <si>
    <t>果茶园打孔施肥</t>
  </si>
  <si>
    <t>水肥一体化</t>
  </si>
  <si>
    <t>无人机叶面肥</t>
  </si>
  <si>
    <t>无人机追肥</t>
  </si>
  <si>
    <t>培训与观摩</t>
  </si>
  <si>
    <t>示范片创建</t>
  </si>
  <si>
    <t>提供观摩与检查现场</t>
  </si>
  <si>
    <t>施肥调查</t>
  </si>
  <si>
    <t>田间试验</t>
  </si>
  <si>
    <t>合计金额</t>
  </si>
  <si>
    <t>面积</t>
  </si>
  <si>
    <t>金额</t>
  </si>
  <si>
    <t>次数</t>
  </si>
  <si>
    <t>个数</t>
  </si>
  <si>
    <t>陈鹏飞</t>
  </si>
  <si>
    <t>陈世强</t>
  </si>
  <si>
    <t>陈跃兵</t>
  </si>
  <si>
    <t>陈志强</t>
  </si>
  <si>
    <t>刘艳兵</t>
  </si>
  <si>
    <t>欧阳权</t>
  </si>
  <si>
    <t>王雪安</t>
  </si>
  <si>
    <t>钟徳军</t>
  </si>
  <si>
    <t>何强</t>
  </si>
  <si>
    <t>易世民</t>
  </si>
  <si>
    <t xml:space="preserve">龚国辉 </t>
  </si>
  <si>
    <t>郭照军</t>
  </si>
  <si>
    <t>曹风其</t>
  </si>
  <si>
    <t>曾长建</t>
  </si>
  <si>
    <t>夏才军</t>
  </si>
  <si>
    <t>匡建平</t>
  </si>
  <si>
    <t>王伏喜</t>
  </si>
  <si>
    <t>龚超界</t>
  </si>
  <si>
    <t>曾再生</t>
  </si>
  <si>
    <t>郭梓锡</t>
  </si>
  <si>
    <t>郭惠明</t>
  </si>
  <si>
    <t>郭凤先</t>
  </si>
  <si>
    <t>郭卫平</t>
  </si>
  <si>
    <t>陈立新</t>
  </si>
  <si>
    <t>喻桂秋</t>
  </si>
  <si>
    <t>曾乐群</t>
  </si>
  <si>
    <t>李强</t>
  </si>
  <si>
    <t>石广辉</t>
  </si>
  <si>
    <t>李革辉</t>
  </si>
  <si>
    <t>李德新</t>
  </si>
  <si>
    <t>王习伟</t>
  </si>
  <si>
    <t>彭名枚</t>
  </si>
  <si>
    <t>王立新</t>
  </si>
  <si>
    <t>吴学元</t>
  </si>
  <si>
    <t>徐湘高</t>
  </si>
  <si>
    <t>李贱波</t>
  </si>
  <si>
    <t>张佑林</t>
  </si>
  <si>
    <t>杜应余</t>
  </si>
  <si>
    <t>邱  帆</t>
  </si>
  <si>
    <t>曹光华</t>
  </si>
  <si>
    <t>张卫平</t>
  </si>
  <si>
    <t>陈文进</t>
  </si>
  <si>
    <t>李毛仙</t>
  </si>
  <si>
    <t>黄双喜</t>
  </si>
  <si>
    <t>曹波华</t>
  </si>
  <si>
    <t>王敏</t>
  </si>
  <si>
    <t>徐云秋</t>
  </si>
  <si>
    <t>熊敬德</t>
  </si>
  <si>
    <t>王德华</t>
  </si>
  <si>
    <t>熊照明</t>
  </si>
  <si>
    <t>李雪桂</t>
  </si>
  <si>
    <t>杨梦云</t>
  </si>
  <si>
    <t>万旭阳</t>
  </si>
  <si>
    <t>尹正群</t>
  </si>
  <si>
    <t>益阳市善利农业服务有限公司</t>
  </si>
  <si>
    <t>益阳市资阳区中正粮食种植病虫害统防统治专业合作社</t>
  </si>
  <si>
    <t>田历年</t>
  </si>
  <si>
    <t>曹子霞</t>
  </si>
  <si>
    <t>崔勇</t>
  </si>
  <si>
    <t>郭松平</t>
  </si>
  <si>
    <t>黄正春</t>
  </si>
  <si>
    <t>庄正群</t>
  </si>
  <si>
    <t>郭术希</t>
  </si>
  <si>
    <t>益阳市益炫农业科技有限公司</t>
  </si>
  <si>
    <t>朱闻天</t>
  </si>
  <si>
    <t>周志兵</t>
  </si>
  <si>
    <t>石彰良</t>
  </si>
  <si>
    <t>邓雪飞</t>
  </si>
  <si>
    <t>王雪平</t>
  </si>
  <si>
    <t>吴国财</t>
  </si>
  <si>
    <t>郭习斌</t>
  </si>
  <si>
    <t>欧阳国钦</t>
  </si>
  <si>
    <t>刘再平</t>
  </si>
  <si>
    <t>田超如</t>
  </si>
  <si>
    <t>郭凤辉</t>
  </si>
  <si>
    <t>舒孟春</t>
  </si>
  <si>
    <t>匡才保</t>
  </si>
  <si>
    <t>王长华</t>
  </si>
  <si>
    <t>龚雪平</t>
  </si>
  <si>
    <t>王国强</t>
  </si>
  <si>
    <t>龚军辉</t>
  </si>
  <si>
    <t>郭放明</t>
  </si>
  <si>
    <t>邱其林</t>
  </si>
  <si>
    <t>龚立兵</t>
  </si>
  <si>
    <t>郭跃辉</t>
  </si>
  <si>
    <t>郭光辉</t>
  </si>
  <si>
    <t>龚维国</t>
  </si>
  <si>
    <t>龚建华</t>
  </si>
  <si>
    <t>李蛮强</t>
  </si>
  <si>
    <t>周正康</t>
  </si>
  <si>
    <t>龚群辉</t>
  </si>
  <si>
    <t>匡固其</t>
  </si>
  <si>
    <t>匡先安</t>
  </si>
  <si>
    <t>刘超纯</t>
  </si>
  <si>
    <t>龚毅</t>
  </si>
  <si>
    <t>刘德其</t>
  </si>
  <si>
    <t>周尚武</t>
  </si>
  <si>
    <t>昌放文</t>
  </si>
  <si>
    <t>钟清</t>
  </si>
  <si>
    <t>崔怀亮</t>
  </si>
  <si>
    <t>郭知南</t>
  </si>
  <si>
    <t>李正才</t>
  </si>
  <si>
    <t>龚永生</t>
  </si>
  <si>
    <t>刘立新</t>
  </si>
  <si>
    <t>张跃荣</t>
  </si>
  <si>
    <t>胡建锋</t>
  </si>
  <si>
    <t>龚武斌</t>
  </si>
  <si>
    <t>崔清如</t>
  </si>
  <si>
    <t>崔育飞</t>
  </si>
  <si>
    <t>孙电国</t>
  </si>
  <si>
    <t>盛汉文</t>
  </si>
  <si>
    <t>姚福才</t>
  </si>
  <si>
    <t>刘落根</t>
  </si>
  <si>
    <t>杨建华</t>
  </si>
  <si>
    <t>龚红恩</t>
  </si>
  <si>
    <t>李范</t>
  </si>
  <si>
    <t>郭练</t>
  </si>
  <si>
    <t>刘宋华</t>
  </si>
  <si>
    <t>崔训初</t>
  </si>
  <si>
    <t>郭建虎</t>
  </si>
  <si>
    <t>刘长斌</t>
  </si>
  <si>
    <t>李志强</t>
  </si>
  <si>
    <t>龚友生</t>
  </si>
  <si>
    <t>龚明良</t>
  </si>
  <si>
    <t>何建国</t>
  </si>
  <si>
    <t>孙罗生</t>
  </si>
  <si>
    <t>曾跃四</t>
  </si>
  <si>
    <t>刘学明</t>
  </si>
  <si>
    <t>田辉民</t>
  </si>
  <si>
    <t>益阳明天农业科技有限公司</t>
  </si>
  <si>
    <t>益阳市资阳区永桂农机服务农民专业合作社</t>
  </si>
  <si>
    <t>益阳市资阳区五房洲种植专业合作社</t>
  </si>
  <si>
    <t>益阳市资阳区超固水稻种植农民专业合作社</t>
  </si>
  <si>
    <t>益阳市资阳区武斌家庭农场</t>
  </si>
  <si>
    <t>湖南益阳市潇湘醇茶业有限公司</t>
  </si>
  <si>
    <t>益阳云茶谷生态农业科技有限公司</t>
  </si>
  <si>
    <t>益阳宇轩颂乾茶业有限公司</t>
  </si>
  <si>
    <t>资阳区永康中药材种植有限公司</t>
  </si>
  <si>
    <t>益阳市资阳区八斗村农业专业合作社</t>
  </si>
  <si>
    <t>湖南聚荣农牧科技发展有限公司</t>
  </si>
  <si>
    <t>资阳区南山坪茶叶种植专业合作社</t>
  </si>
  <si>
    <t>益阳市资阳区绿蔬源蔬菜种植专业合作社</t>
  </si>
  <si>
    <t>益阳市资阳区超界生态家庭农场</t>
  </si>
  <si>
    <t>补贴内容</t>
  </si>
  <si>
    <t>补贴面积</t>
  </si>
  <si>
    <t>补贴标准</t>
  </si>
  <si>
    <t>（亩）</t>
  </si>
  <si>
    <t>（元/亩）</t>
  </si>
  <si>
    <t>（万元）</t>
  </si>
  <si>
    <r>
      <rPr>
        <sz val="11"/>
        <color rgb="FF000000"/>
        <rFont val="仿宋_GB2312"/>
        <charset val="134"/>
      </rPr>
      <t>有机肥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配方肥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机械深施</t>
    </r>
  </si>
  <si>
    <t>有机肥+配方肥+机械深施开沟整厢</t>
  </si>
  <si>
    <r>
      <rPr>
        <sz val="11"/>
        <color rgb="FF000000"/>
        <rFont val="仿宋_GB2312"/>
        <charset val="134"/>
      </rPr>
      <t>有机肥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配方肥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机械开沟深施</t>
    </r>
  </si>
  <si>
    <r>
      <rPr>
        <sz val="11"/>
        <color rgb="FF000000"/>
        <rFont val="仿宋_GB2312"/>
        <charset val="134"/>
      </rPr>
      <t>精准养分调控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打孔施肥</t>
    </r>
  </si>
  <si>
    <r>
      <rPr>
        <sz val="11"/>
        <color rgb="FF000000"/>
        <rFont val="仿宋_GB2312"/>
        <charset val="134"/>
      </rPr>
      <t>水溶性肥料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数字化施肥管理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水肥一体化</t>
    </r>
  </si>
  <si>
    <r>
      <rPr>
        <sz val="11"/>
        <color rgb="FF000000"/>
        <rFont val="仿宋_GB2312"/>
        <charset val="134"/>
      </rPr>
      <t>数字化施肥管理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无人机叶面施肥</t>
    </r>
  </si>
  <si>
    <r>
      <rPr>
        <sz val="11"/>
        <color rgb="FF000000"/>
        <rFont val="仿宋_GB2312"/>
        <charset val="134"/>
      </rPr>
      <t>数字化施肥管理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无人机撒施肥</t>
    </r>
  </si>
  <si>
    <t>新建水肥一体化示范点</t>
  </si>
  <si>
    <t>三个千亩核心示范区建设</t>
  </si>
  <si>
    <t>宣传培训（标牌、技术资料、现场会等）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</si>
</sst>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  <scheme val="minor"/>
    </font>
    <font>
      <sz val="8"/>
      <name val="宋体"/>
      <charset val="134"/>
    </font>
    <font>
      <sz val="8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8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8"/>
      <color rgb="FFFF0000"/>
      <name val="仿宋_GB2312"/>
      <charset val="134"/>
    </font>
    <font>
      <sz val="8"/>
      <name val="仿宋_GB2312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2" borderId="1" xfId="1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/>
    </xf>
    <xf numFmtId="178" fontId="1" fillId="2" borderId="5" xfId="11" applyNumberFormat="1" applyFont="1" applyFill="1" applyBorder="1" applyAlignment="1">
      <alignment horizontal="center" vertical="center" wrapText="1"/>
    </xf>
    <xf numFmtId="178" fontId="1" fillId="2" borderId="1" xfId="11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5" fillId="0" borderId="1" xfId="0" applyNumberFormat="1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92;&#19994;&#23616;2022\&#22303;&#32933;&#31449;\&#8220;&#19977;&#26032;&#8221;&#25216;&#26415;&#39033;&#30446;&#30003;&#25253;\&#23454;&#26045;&#26041;&#26696;\&#39033;&#30446;&#39564;&#25910;\&#21270;&#32933;&#20943;&#37327;&#22686;&#25928;&#39033;&#30446;&#20998;&#31867;&#34917;&#36148;&#34920;(&#25913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迎风桥"/>
      <sheetName val="全区明细"/>
      <sheetName val="资金使用计划"/>
      <sheetName val="水稻机械施肥"/>
      <sheetName val="油菜"/>
      <sheetName val="果茶园机械开沟施肥"/>
      <sheetName val="打孔施肥"/>
      <sheetName val="水肥一体化"/>
      <sheetName val="无人机施叶面肥"/>
      <sheetName val="无人机追肥"/>
      <sheetName val="汇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F6">
            <v>200</v>
          </cell>
        </row>
        <row r="7">
          <cell r="F7">
            <v>747</v>
          </cell>
        </row>
        <row r="8">
          <cell r="F8">
            <v>223</v>
          </cell>
        </row>
        <row r="9">
          <cell r="F9">
            <v>220</v>
          </cell>
        </row>
        <row r="10">
          <cell r="F10">
            <v>300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"/>
  <sheetViews>
    <sheetView tabSelected="1" workbookViewId="0">
      <selection activeCell="A1" sqref="A1:F1"/>
    </sheetView>
  </sheetViews>
  <sheetFormatPr defaultColWidth="9" defaultRowHeight="13.5" outlineLevelCol="5"/>
  <cols>
    <col min="1" max="1" width="6" style="34" customWidth="1"/>
    <col min="2" max="2" width="13.5" style="34" customWidth="1"/>
    <col min="3" max="3" width="22.25" style="34" customWidth="1"/>
    <col min="4" max="4" width="24.25" style="34" customWidth="1"/>
    <col min="5" max="5" width="9" style="34"/>
    <col min="6" max="6" width="8.625" style="34" customWidth="1"/>
    <col min="7" max="16384" width="9" style="34"/>
  </cols>
  <sheetData>
    <row r="1" ht="37" customHeight="1" spans="1:1">
      <c r="A1" s="35" t="s">
        <v>0</v>
      </c>
    </row>
    <row r="2" ht="21" customHeight="1" spans="1:6">
      <c r="A2" s="36" t="s">
        <v>1</v>
      </c>
      <c r="B2" s="37" t="s">
        <v>2</v>
      </c>
      <c r="C2" s="36" t="s">
        <v>3</v>
      </c>
      <c r="D2" s="36" t="s">
        <v>4</v>
      </c>
      <c r="E2" s="36" t="s">
        <v>5</v>
      </c>
      <c r="F2" s="36" t="s">
        <v>6</v>
      </c>
    </row>
    <row r="3" spans="1:6">
      <c r="A3" s="36">
        <v>1</v>
      </c>
      <c r="B3" s="38" t="s">
        <v>7</v>
      </c>
      <c r="C3" s="39" t="s">
        <v>8</v>
      </c>
      <c r="D3" s="40" t="s">
        <v>9</v>
      </c>
      <c r="E3" s="36">
        <v>29200</v>
      </c>
      <c r="F3" s="36"/>
    </row>
    <row r="4" spans="1:6">
      <c r="A4" s="36">
        <v>2</v>
      </c>
      <c r="B4" s="38" t="s">
        <v>10</v>
      </c>
      <c r="C4" s="39" t="s">
        <v>11</v>
      </c>
      <c r="D4" s="39" t="s">
        <v>12</v>
      </c>
      <c r="E4" s="36">
        <v>10600</v>
      </c>
      <c r="F4" s="36"/>
    </row>
    <row r="5" spans="1:6">
      <c r="A5" s="36">
        <v>3</v>
      </c>
      <c r="B5" s="38" t="s">
        <v>13</v>
      </c>
      <c r="C5" s="39" t="s">
        <v>14</v>
      </c>
      <c r="D5" s="41" t="s">
        <v>15</v>
      </c>
      <c r="E5" s="36">
        <v>5700</v>
      </c>
      <c r="F5" s="36"/>
    </row>
    <row r="6" spans="1:6">
      <c r="A6" s="36">
        <v>4</v>
      </c>
      <c r="B6" s="38" t="s">
        <v>10</v>
      </c>
      <c r="C6" s="39" t="s">
        <v>16</v>
      </c>
      <c r="D6" s="39" t="s">
        <v>17</v>
      </c>
      <c r="E6" s="36">
        <v>5700</v>
      </c>
      <c r="F6" s="36"/>
    </row>
    <row r="7" spans="1:6">
      <c r="A7" s="36">
        <v>5</v>
      </c>
      <c r="B7" s="34" t="s">
        <v>18</v>
      </c>
      <c r="C7" s="40" t="s">
        <v>19</v>
      </c>
      <c r="D7" s="40" t="s">
        <v>20</v>
      </c>
      <c r="E7" s="36">
        <v>6100</v>
      </c>
      <c r="F7" s="8" t="s">
        <v>21</v>
      </c>
    </row>
    <row r="8" spans="1:6">
      <c r="A8" s="36">
        <v>6</v>
      </c>
      <c r="B8" s="38" t="s">
        <v>22</v>
      </c>
      <c r="C8" s="40" t="s">
        <v>23</v>
      </c>
      <c r="D8" s="40" t="s">
        <v>24</v>
      </c>
      <c r="E8" s="36">
        <v>5700</v>
      </c>
      <c r="F8" s="36"/>
    </row>
    <row r="9" spans="1:6">
      <c r="A9" s="36">
        <v>7</v>
      </c>
      <c r="B9" s="38" t="s">
        <v>25</v>
      </c>
      <c r="C9" s="40" t="s">
        <v>26</v>
      </c>
      <c r="D9" s="65" t="s">
        <v>27</v>
      </c>
      <c r="E9" s="36">
        <v>4500</v>
      </c>
      <c r="F9" s="36" t="s">
        <v>28</v>
      </c>
    </row>
    <row r="10" spans="1:6">
      <c r="A10" s="36">
        <v>8</v>
      </c>
      <c r="B10" s="38" t="s">
        <v>29</v>
      </c>
      <c r="C10" s="39" t="s">
        <v>30</v>
      </c>
      <c r="D10" s="39" t="s">
        <v>31</v>
      </c>
      <c r="E10" s="36">
        <v>50975</v>
      </c>
      <c r="F10" s="36"/>
    </row>
    <row r="11" spans="1:6">
      <c r="A11" s="36">
        <v>9</v>
      </c>
      <c r="B11" s="38" t="s">
        <v>32</v>
      </c>
      <c r="C11" s="39" t="s">
        <v>33</v>
      </c>
      <c r="D11" s="39" t="s">
        <v>34</v>
      </c>
      <c r="E11" s="36">
        <v>34350</v>
      </c>
      <c r="F11" s="36"/>
    </row>
    <row r="12" spans="1:6">
      <c r="A12" s="36">
        <v>10</v>
      </c>
      <c r="B12" s="38" t="s">
        <v>35</v>
      </c>
      <c r="C12" s="42" t="s">
        <v>36</v>
      </c>
      <c r="D12" s="42" t="s">
        <v>37</v>
      </c>
      <c r="E12" s="36">
        <v>6100</v>
      </c>
      <c r="F12" s="36"/>
    </row>
    <row r="13" spans="1:6">
      <c r="A13" s="36">
        <v>11</v>
      </c>
      <c r="B13" s="43" t="s">
        <v>38</v>
      </c>
      <c r="C13" s="44" t="s">
        <v>39</v>
      </c>
      <c r="D13" s="44" t="s">
        <v>40</v>
      </c>
      <c r="E13" s="36">
        <v>16400</v>
      </c>
      <c r="F13" s="36"/>
    </row>
    <row r="14" spans="1:6">
      <c r="A14" s="36">
        <v>12</v>
      </c>
      <c r="B14" s="45" t="s">
        <v>41</v>
      </c>
      <c r="C14" s="44" t="s">
        <v>42</v>
      </c>
      <c r="D14" s="44" t="s">
        <v>43</v>
      </c>
      <c r="E14" s="36">
        <v>14300</v>
      </c>
      <c r="F14" s="36"/>
    </row>
    <row r="15" spans="1:6">
      <c r="A15" s="36">
        <v>13</v>
      </c>
      <c r="B15" s="43" t="s">
        <v>44</v>
      </c>
      <c r="C15" s="44" t="s">
        <v>45</v>
      </c>
      <c r="D15" s="44" t="s">
        <v>46</v>
      </c>
      <c r="E15" s="36">
        <v>12900</v>
      </c>
      <c r="F15" s="36"/>
    </row>
    <row r="16" spans="1:6">
      <c r="A16" s="36">
        <v>14</v>
      </c>
      <c r="B16" s="43" t="s">
        <v>47</v>
      </c>
      <c r="C16" s="44" t="s">
        <v>48</v>
      </c>
      <c r="D16" s="44" t="s">
        <v>49</v>
      </c>
      <c r="E16" s="36">
        <v>8000</v>
      </c>
      <c r="F16" s="36"/>
    </row>
    <row r="17" spans="1:6">
      <c r="A17" s="36">
        <v>15</v>
      </c>
      <c r="B17" s="43" t="s">
        <v>50</v>
      </c>
      <c r="C17" s="44" t="s">
        <v>51</v>
      </c>
      <c r="D17" s="44" t="s">
        <v>52</v>
      </c>
      <c r="E17" s="36">
        <v>7750</v>
      </c>
      <c r="F17" s="36"/>
    </row>
    <row r="18" spans="1:6">
      <c r="A18" s="36">
        <v>16</v>
      </c>
      <c r="B18" s="43" t="s">
        <v>53</v>
      </c>
      <c r="C18" s="44" t="s">
        <v>54</v>
      </c>
      <c r="D18" s="44" t="s">
        <v>55</v>
      </c>
      <c r="E18" s="36">
        <v>9200</v>
      </c>
      <c r="F18" s="36"/>
    </row>
    <row r="19" spans="1:6">
      <c r="A19" s="36">
        <v>17</v>
      </c>
      <c r="B19" s="43" t="s">
        <v>56</v>
      </c>
      <c r="C19" s="44" t="s">
        <v>57</v>
      </c>
      <c r="D19" s="44" t="s">
        <v>58</v>
      </c>
      <c r="E19" s="36">
        <v>9200</v>
      </c>
      <c r="F19" s="36"/>
    </row>
    <row r="20" spans="1:6">
      <c r="A20" s="36">
        <v>18</v>
      </c>
      <c r="B20" s="43" t="s">
        <v>59</v>
      </c>
      <c r="C20" s="44" t="s">
        <v>60</v>
      </c>
      <c r="D20" s="44" t="s">
        <v>61</v>
      </c>
      <c r="E20" s="36">
        <v>10320</v>
      </c>
      <c r="F20" s="36"/>
    </row>
    <row r="21" spans="1:6">
      <c r="A21" s="36">
        <v>19</v>
      </c>
      <c r="B21" s="43" t="s">
        <v>62</v>
      </c>
      <c r="C21" s="44" t="s">
        <v>63</v>
      </c>
      <c r="D21" s="44" t="s">
        <v>64</v>
      </c>
      <c r="E21" s="36">
        <v>18980</v>
      </c>
      <c r="F21" s="36"/>
    </row>
    <row r="22" spans="1:6">
      <c r="A22" s="36">
        <v>20</v>
      </c>
      <c r="B22" s="43" t="s">
        <v>65</v>
      </c>
      <c r="C22" s="44" t="s">
        <v>66</v>
      </c>
      <c r="D22" s="44" t="s">
        <v>67</v>
      </c>
      <c r="E22" s="36">
        <v>15350</v>
      </c>
      <c r="F22" s="36"/>
    </row>
    <row r="23" spans="1:6">
      <c r="A23" s="36">
        <v>21</v>
      </c>
      <c r="B23" s="43" t="s">
        <v>68</v>
      </c>
      <c r="C23" s="44" t="s">
        <v>69</v>
      </c>
      <c r="D23" s="44" t="s">
        <v>70</v>
      </c>
      <c r="E23" s="36">
        <v>13900</v>
      </c>
      <c r="F23" s="36"/>
    </row>
    <row r="24" spans="1:6">
      <c r="A24" s="36">
        <v>22</v>
      </c>
      <c r="B24" s="43" t="s">
        <v>71</v>
      </c>
      <c r="C24" s="44" t="s">
        <v>72</v>
      </c>
      <c r="D24" s="44" t="s">
        <v>49</v>
      </c>
      <c r="E24" s="36">
        <v>4100</v>
      </c>
      <c r="F24" s="36"/>
    </row>
    <row r="25" spans="1:6">
      <c r="A25" s="36">
        <v>23</v>
      </c>
      <c r="B25" s="43" t="s">
        <v>73</v>
      </c>
      <c r="C25" s="44" t="s">
        <v>74</v>
      </c>
      <c r="D25" s="44" t="s">
        <v>75</v>
      </c>
      <c r="E25" s="36">
        <v>8000</v>
      </c>
      <c r="F25" s="36"/>
    </row>
    <row r="26" spans="1:6">
      <c r="A26" s="36">
        <v>24</v>
      </c>
      <c r="B26" s="43" t="s">
        <v>76</v>
      </c>
      <c r="C26" s="44" t="s">
        <v>77</v>
      </c>
      <c r="D26" s="44" t="s">
        <v>78</v>
      </c>
      <c r="E26" s="36">
        <v>8000</v>
      </c>
      <c r="F26" s="36"/>
    </row>
    <row r="27" spans="1:6">
      <c r="A27" s="36">
        <v>25</v>
      </c>
      <c r="B27" s="43" t="s">
        <v>79</v>
      </c>
      <c r="C27" s="44" t="s">
        <v>80</v>
      </c>
      <c r="D27" s="44" t="s">
        <v>81</v>
      </c>
      <c r="E27" s="36">
        <v>6000</v>
      </c>
      <c r="F27" s="36"/>
    </row>
    <row r="28" spans="1:6">
      <c r="A28" s="36">
        <v>26</v>
      </c>
      <c r="B28" s="43" t="s">
        <v>82</v>
      </c>
      <c r="C28" s="44" t="s">
        <v>83</v>
      </c>
      <c r="D28" s="44" t="s">
        <v>84</v>
      </c>
      <c r="E28" s="36">
        <v>8975</v>
      </c>
      <c r="F28" s="36"/>
    </row>
    <row r="29" spans="1:6">
      <c r="A29" s="36">
        <v>27</v>
      </c>
      <c r="B29" s="38" t="s">
        <v>85</v>
      </c>
      <c r="C29" s="8" t="s">
        <v>86</v>
      </c>
      <c r="D29" s="8" t="s">
        <v>87</v>
      </c>
      <c r="E29" s="36">
        <v>7900</v>
      </c>
      <c r="F29" s="36"/>
    </row>
    <row r="30" spans="1:6">
      <c r="A30" s="36">
        <v>28</v>
      </c>
      <c r="B30" s="38" t="s">
        <v>88</v>
      </c>
      <c r="C30" s="8" t="s">
        <v>89</v>
      </c>
      <c r="D30" s="8" t="s">
        <v>90</v>
      </c>
      <c r="E30" s="36">
        <v>6400</v>
      </c>
      <c r="F30" s="36"/>
    </row>
    <row r="31" spans="1:6">
      <c r="A31" s="36">
        <v>29</v>
      </c>
      <c r="B31" s="45" t="s">
        <v>91</v>
      </c>
      <c r="C31" s="46" t="s">
        <v>92</v>
      </c>
      <c r="D31" s="47" t="s">
        <v>93</v>
      </c>
      <c r="E31" s="36">
        <v>4100</v>
      </c>
      <c r="F31" s="36"/>
    </row>
    <row r="32" spans="1:6">
      <c r="A32" s="36">
        <v>30</v>
      </c>
      <c r="B32" s="38" t="s">
        <v>94</v>
      </c>
      <c r="C32" s="8" t="s">
        <v>95</v>
      </c>
      <c r="D32" s="8" t="s">
        <v>96</v>
      </c>
      <c r="E32" s="36">
        <v>3400</v>
      </c>
      <c r="F32" s="36"/>
    </row>
    <row r="33" s="34" customFormat="1" spans="1:6">
      <c r="A33" s="36">
        <v>31</v>
      </c>
      <c r="B33" s="38" t="s">
        <v>97</v>
      </c>
      <c r="C33" s="8" t="s">
        <v>98</v>
      </c>
      <c r="D33" s="8" t="s">
        <v>99</v>
      </c>
      <c r="E33" s="36">
        <v>18100</v>
      </c>
      <c r="F33" s="36"/>
    </row>
    <row r="34" spans="1:6">
      <c r="A34" s="36">
        <v>32</v>
      </c>
      <c r="B34" s="38" t="s">
        <v>100</v>
      </c>
      <c r="C34" s="66" t="s">
        <v>101</v>
      </c>
      <c r="D34" s="66" t="s">
        <v>102</v>
      </c>
      <c r="E34" s="36">
        <v>4100</v>
      </c>
      <c r="F34" s="36"/>
    </row>
    <row r="35" spans="1:6">
      <c r="A35" s="36">
        <v>33</v>
      </c>
      <c r="B35" s="38" t="s">
        <v>103</v>
      </c>
      <c r="C35" s="66" t="s">
        <v>104</v>
      </c>
      <c r="D35" s="66" t="s">
        <v>105</v>
      </c>
      <c r="E35" s="36">
        <v>4200</v>
      </c>
      <c r="F35" s="36"/>
    </row>
    <row r="36" spans="1:6">
      <c r="A36" s="36">
        <v>34</v>
      </c>
      <c r="B36" s="48" t="s">
        <v>106</v>
      </c>
      <c r="C36" s="49" t="s">
        <v>107</v>
      </c>
      <c r="D36" s="49" t="s">
        <v>108</v>
      </c>
      <c r="E36" s="36">
        <v>10000</v>
      </c>
      <c r="F36" s="36"/>
    </row>
    <row r="37" spans="1:6">
      <c r="A37" s="36">
        <v>35</v>
      </c>
      <c r="B37" s="38" t="s">
        <v>109</v>
      </c>
      <c r="C37" s="66" t="s">
        <v>110</v>
      </c>
      <c r="D37" s="66" t="s">
        <v>111</v>
      </c>
      <c r="E37" s="36">
        <v>6100</v>
      </c>
      <c r="F37" s="36"/>
    </row>
    <row r="38" spans="1:6">
      <c r="A38" s="36">
        <v>36</v>
      </c>
      <c r="B38" s="38" t="s">
        <v>112</v>
      </c>
      <c r="C38" s="8" t="s">
        <v>113</v>
      </c>
      <c r="D38" s="8" t="s">
        <v>114</v>
      </c>
      <c r="E38" s="36">
        <v>4700</v>
      </c>
      <c r="F38" s="36"/>
    </row>
    <row r="39" spans="1:6">
      <c r="A39" s="36">
        <v>37</v>
      </c>
      <c r="B39" s="38" t="s">
        <v>115</v>
      </c>
      <c r="C39" s="8" t="s">
        <v>116</v>
      </c>
      <c r="D39" s="8" t="s">
        <v>117</v>
      </c>
      <c r="E39" s="36">
        <v>2200</v>
      </c>
      <c r="F39" s="36"/>
    </row>
    <row r="40" spans="1:6">
      <c r="A40" s="36">
        <v>38</v>
      </c>
      <c r="B40" s="38" t="s">
        <v>118</v>
      </c>
      <c r="C40" s="66" t="s">
        <v>119</v>
      </c>
      <c r="D40" s="66" t="s">
        <v>120</v>
      </c>
      <c r="E40" s="36">
        <v>5300</v>
      </c>
      <c r="F40" s="36"/>
    </row>
    <row r="41" spans="1:6">
      <c r="A41" s="36">
        <v>39</v>
      </c>
      <c r="B41" s="38" t="s">
        <v>121</v>
      </c>
      <c r="C41" s="8" t="s">
        <v>122</v>
      </c>
      <c r="D41" s="8" t="s">
        <v>123</v>
      </c>
      <c r="E41" s="36">
        <v>6000</v>
      </c>
      <c r="F41" s="36"/>
    </row>
    <row r="42" spans="1:6">
      <c r="A42" s="36">
        <v>40</v>
      </c>
      <c r="B42" s="38" t="s">
        <v>124</v>
      </c>
      <c r="C42" s="67" t="s">
        <v>125</v>
      </c>
      <c r="D42" s="49" t="s">
        <v>126</v>
      </c>
      <c r="E42" s="36">
        <v>4300</v>
      </c>
      <c r="F42" s="36"/>
    </row>
    <row r="43" spans="1:6">
      <c r="A43" s="36">
        <v>41</v>
      </c>
      <c r="B43" s="38" t="s">
        <v>127</v>
      </c>
      <c r="C43" s="66" t="s">
        <v>128</v>
      </c>
      <c r="D43" s="66" t="s">
        <v>129</v>
      </c>
      <c r="E43" s="36">
        <v>14100</v>
      </c>
      <c r="F43" s="36"/>
    </row>
    <row r="44" spans="1:6">
      <c r="A44" s="36">
        <v>42</v>
      </c>
      <c r="B44" s="38" t="s">
        <v>130</v>
      </c>
      <c r="C44" s="66" t="s">
        <v>131</v>
      </c>
      <c r="D44" s="66" t="s">
        <v>132</v>
      </c>
      <c r="E44" s="36">
        <v>5600</v>
      </c>
      <c r="F44" s="36"/>
    </row>
    <row r="45" spans="1:6">
      <c r="A45" s="36">
        <v>43</v>
      </c>
      <c r="B45" s="38" t="s">
        <v>133</v>
      </c>
      <c r="C45" s="66" t="s">
        <v>134</v>
      </c>
      <c r="D45" s="66" t="s">
        <v>135</v>
      </c>
      <c r="E45" s="36">
        <v>12300</v>
      </c>
      <c r="F45" s="36"/>
    </row>
    <row r="46" spans="1:6">
      <c r="A46" s="36">
        <v>44</v>
      </c>
      <c r="B46" s="38" t="s">
        <v>136</v>
      </c>
      <c r="C46" s="66" t="s">
        <v>137</v>
      </c>
      <c r="D46" s="66" t="s">
        <v>138</v>
      </c>
      <c r="E46" s="36">
        <v>5300</v>
      </c>
      <c r="F46" s="36"/>
    </row>
    <row r="47" spans="1:6">
      <c r="A47" s="36">
        <v>45</v>
      </c>
      <c r="B47" s="38" t="s">
        <v>139</v>
      </c>
      <c r="C47" s="66" t="s">
        <v>140</v>
      </c>
      <c r="D47" s="66" t="s">
        <v>141</v>
      </c>
      <c r="E47" s="36">
        <v>7400</v>
      </c>
      <c r="F47" s="36"/>
    </row>
    <row r="48" spans="1:6">
      <c r="A48" s="36">
        <v>46</v>
      </c>
      <c r="B48" s="38" t="s">
        <v>127</v>
      </c>
      <c r="C48" s="66" t="s">
        <v>142</v>
      </c>
      <c r="D48" s="66" t="s">
        <v>143</v>
      </c>
      <c r="E48" s="36">
        <v>2400</v>
      </c>
      <c r="F48" s="36"/>
    </row>
    <row r="49" spans="1:6">
      <c r="A49" s="36">
        <v>47</v>
      </c>
      <c r="B49" s="38" t="s">
        <v>144</v>
      </c>
      <c r="C49" s="51" t="s">
        <v>145</v>
      </c>
      <c r="D49" s="51" t="s">
        <v>146</v>
      </c>
      <c r="E49" s="36">
        <v>5400</v>
      </c>
      <c r="F49" s="36"/>
    </row>
    <row r="50" spans="1:6">
      <c r="A50" s="36">
        <v>48</v>
      </c>
      <c r="B50" s="52" t="s">
        <v>147</v>
      </c>
      <c r="C50" s="53" t="s">
        <v>148</v>
      </c>
      <c r="D50" s="49" t="s">
        <v>149</v>
      </c>
      <c r="E50" s="36">
        <v>5000</v>
      </c>
      <c r="F50" s="36"/>
    </row>
    <row r="51" spans="1:6">
      <c r="A51" s="36">
        <v>49</v>
      </c>
      <c r="B51" s="54" t="s">
        <v>150</v>
      </c>
      <c r="C51" s="55" t="s">
        <v>151</v>
      </c>
      <c r="D51" s="68" t="s">
        <v>152</v>
      </c>
      <c r="E51" s="36">
        <v>4000</v>
      </c>
      <c r="F51" s="36"/>
    </row>
    <row r="52" spans="1:6">
      <c r="A52" s="36">
        <v>50</v>
      </c>
      <c r="B52" s="38" t="s">
        <v>153</v>
      </c>
      <c r="C52" s="69" t="s">
        <v>154</v>
      </c>
      <c r="D52" s="69" t="s">
        <v>155</v>
      </c>
      <c r="E52" s="36">
        <v>4400</v>
      </c>
      <c r="F52" s="36"/>
    </row>
    <row r="53" spans="1:6">
      <c r="A53" s="36">
        <v>51</v>
      </c>
      <c r="B53" s="57" t="s">
        <v>156</v>
      </c>
      <c r="C53" s="58" t="s">
        <v>157</v>
      </c>
      <c r="D53" s="58" t="s">
        <v>158</v>
      </c>
      <c r="E53" s="36">
        <v>4900</v>
      </c>
      <c r="F53" s="36"/>
    </row>
    <row r="54" ht="14.25" spans="1:6">
      <c r="A54" s="36">
        <v>52</v>
      </c>
      <c r="B54" s="38" t="s">
        <v>159</v>
      </c>
      <c r="C54" s="59" t="s">
        <v>160</v>
      </c>
      <c r="D54" s="59" t="s">
        <v>161</v>
      </c>
      <c r="E54" s="36">
        <v>10700</v>
      </c>
      <c r="F54" s="36"/>
    </row>
    <row r="55" spans="1:6">
      <c r="A55" s="36">
        <v>53</v>
      </c>
      <c r="B55" s="38" t="s">
        <v>162</v>
      </c>
      <c r="C55" s="39" t="s">
        <v>163</v>
      </c>
      <c r="D55" s="39" t="s">
        <v>164</v>
      </c>
      <c r="E55" s="36">
        <v>5000</v>
      </c>
      <c r="F55" s="36"/>
    </row>
    <row r="56" spans="1:6">
      <c r="A56" s="36">
        <v>54</v>
      </c>
      <c r="B56" s="38" t="s">
        <v>165</v>
      </c>
      <c r="C56" s="39" t="s">
        <v>166</v>
      </c>
      <c r="D56" s="39" t="s">
        <v>167</v>
      </c>
      <c r="E56" s="36">
        <v>9300</v>
      </c>
      <c r="F56" s="36"/>
    </row>
    <row r="57" spans="1:6">
      <c r="A57" s="36">
        <v>55</v>
      </c>
      <c r="B57" s="38" t="s">
        <v>168</v>
      </c>
      <c r="C57" s="39" t="s">
        <v>169</v>
      </c>
      <c r="D57" s="40" t="s">
        <v>170</v>
      </c>
      <c r="E57" s="36">
        <v>10000</v>
      </c>
      <c r="F57" s="36"/>
    </row>
    <row r="58" ht="40.5" spans="1:6">
      <c r="A58" s="36">
        <v>56</v>
      </c>
      <c r="B58" s="60" t="s">
        <v>171</v>
      </c>
      <c r="C58" s="39" t="s">
        <v>172</v>
      </c>
      <c r="D58" s="39" t="s">
        <v>173</v>
      </c>
      <c r="E58" s="36">
        <v>16100</v>
      </c>
      <c r="F58" s="36"/>
    </row>
    <row r="59" ht="44" customHeight="1" spans="1:6">
      <c r="A59" s="36">
        <v>57</v>
      </c>
      <c r="B59" s="60" t="s">
        <v>174</v>
      </c>
      <c r="C59" s="40" t="s">
        <v>175</v>
      </c>
      <c r="D59" s="70" t="s">
        <v>176</v>
      </c>
      <c r="E59" s="36">
        <v>52750</v>
      </c>
      <c r="F59" s="36"/>
    </row>
    <row r="60" ht="24" customHeight="1" spans="1:6">
      <c r="A60" s="36">
        <v>58</v>
      </c>
      <c r="B60" s="38" t="s">
        <v>177</v>
      </c>
      <c r="C60" s="42" t="s">
        <v>178</v>
      </c>
      <c r="D60" s="42" t="s">
        <v>179</v>
      </c>
      <c r="E60" s="36">
        <v>12150</v>
      </c>
      <c r="F60" s="36"/>
    </row>
    <row r="61" spans="1:6">
      <c r="A61" s="36">
        <v>59</v>
      </c>
      <c r="B61" s="38" t="s">
        <v>180</v>
      </c>
      <c r="C61" s="40" t="s">
        <v>181</v>
      </c>
      <c r="D61" s="40" t="s">
        <v>182</v>
      </c>
      <c r="E61" s="36">
        <v>16750</v>
      </c>
      <c r="F61" s="36"/>
    </row>
    <row r="62" spans="1:6">
      <c r="A62" s="36">
        <v>60</v>
      </c>
      <c r="B62" s="60" t="s">
        <v>183</v>
      </c>
      <c r="C62" s="40" t="s">
        <v>184</v>
      </c>
      <c r="D62" s="40" t="s">
        <v>185</v>
      </c>
      <c r="E62" s="36">
        <v>10600</v>
      </c>
      <c r="F62" s="36"/>
    </row>
    <row r="63" spans="1:6">
      <c r="A63" s="36">
        <v>61</v>
      </c>
      <c r="B63" s="38" t="s">
        <v>73</v>
      </c>
      <c r="C63" s="71" t="s">
        <v>186</v>
      </c>
      <c r="D63" s="71" t="s">
        <v>187</v>
      </c>
      <c r="E63" s="36">
        <v>4500</v>
      </c>
      <c r="F63" s="36"/>
    </row>
    <row r="64" spans="1:6">
      <c r="A64" s="36">
        <v>62</v>
      </c>
      <c r="B64" s="38" t="s">
        <v>188</v>
      </c>
      <c r="C64" s="39" t="s">
        <v>189</v>
      </c>
      <c r="D64" s="39" t="s">
        <v>190</v>
      </c>
      <c r="E64" s="36">
        <v>6100</v>
      </c>
      <c r="F64" s="36"/>
    </row>
    <row r="65" spans="1:6">
      <c r="A65" s="36">
        <v>63</v>
      </c>
      <c r="B65" s="38" t="s">
        <v>191</v>
      </c>
      <c r="C65" s="39" t="s">
        <v>192</v>
      </c>
      <c r="D65" s="39" t="s">
        <v>193</v>
      </c>
      <c r="E65" s="36">
        <v>6100</v>
      </c>
      <c r="F65" s="36"/>
    </row>
    <row r="66" spans="1:6">
      <c r="A66" s="36">
        <v>64</v>
      </c>
      <c r="B66" s="38" t="s">
        <v>194</v>
      </c>
      <c r="C66" s="39" t="s">
        <v>195</v>
      </c>
      <c r="D66" s="39" t="s">
        <v>196</v>
      </c>
      <c r="E66" s="36">
        <v>15050</v>
      </c>
      <c r="F66" s="36"/>
    </row>
    <row r="67" ht="40.5" spans="1:6">
      <c r="A67" s="36">
        <v>65</v>
      </c>
      <c r="B67" s="60" t="s">
        <v>197</v>
      </c>
      <c r="C67" s="39" t="s">
        <v>198</v>
      </c>
      <c r="D67" s="61" t="s">
        <v>199</v>
      </c>
      <c r="E67" s="36">
        <v>7600</v>
      </c>
      <c r="F67" s="36"/>
    </row>
    <row r="68" spans="1:6">
      <c r="A68" s="36">
        <v>66</v>
      </c>
      <c r="B68" s="38" t="s">
        <v>200</v>
      </c>
      <c r="C68" s="39" t="s">
        <v>201</v>
      </c>
      <c r="D68" s="39" t="s">
        <v>202</v>
      </c>
      <c r="E68" s="36">
        <v>7600</v>
      </c>
      <c r="F68" s="36"/>
    </row>
    <row r="69" s="34" customFormat="1" spans="1:6">
      <c r="A69" s="36">
        <v>67</v>
      </c>
      <c r="B69" s="62" t="s">
        <v>203</v>
      </c>
      <c r="C69" s="72" t="s">
        <v>204</v>
      </c>
      <c r="D69" s="39" t="s">
        <v>205</v>
      </c>
      <c r="E69" s="36">
        <v>3900</v>
      </c>
      <c r="F69" s="36"/>
    </row>
    <row r="70" ht="14.25" spans="1:6">
      <c r="A70" s="36">
        <v>68</v>
      </c>
      <c r="B70" s="38" t="s">
        <v>206</v>
      </c>
      <c r="C70" s="63" t="s">
        <v>207</v>
      </c>
      <c r="D70" s="63" t="s">
        <v>208</v>
      </c>
      <c r="E70" s="36">
        <v>61600</v>
      </c>
      <c r="F70" s="36"/>
    </row>
    <row r="71" ht="14.25" spans="1:6">
      <c r="A71" s="36">
        <v>69</v>
      </c>
      <c r="B71" s="38" t="s">
        <v>209</v>
      </c>
      <c r="C71" s="63" t="s">
        <v>210</v>
      </c>
      <c r="D71" s="63" t="s">
        <v>211</v>
      </c>
      <c r="E71" s="36">
        <v>14100</v>
      </c>
      <c r="F71" s="36"/>
    </row>
    <row r="72" ht="14.25" spans="1:6">
      <c r="A72" s="36">
        <v>70</v>
      </c>
      <c r="B72" s="38" t="s">
        <v>212</v>
      </c>
      <c r="C72" s="63" t="s">
        <v>213</v>
      </c>
      <c r="D72" s="63" t="s">
        <v>214</v>
      </c>
      <c r="E72" s="36">
        <v>30000</v>
      </c>
      <c r="F72" s="36"/>
    </row>
    <row r="73" ht="14.25" spans="1:6">
      <c r="A73" s="36">
        <v>71</v>
      </c>
      <c r="B73" s="38" t="s">
        <v>215</v>
      </c>
      <c r="C73" s="63" t="s">
        <v>216</v>
      </c>
      <c r="D73" s="63" t="s">
        <v>217</v>
      </c>
      <c r="E73" s="36">
        <v>12000</v>
      </c>
      <c r="F73" s="36"/>
    </row>
    <row r="74" ht="14.25" spans="1:6">
      <c r="A74" s="36">
        <v>72</v>
      </c>
      <c r="B74" s="38" t="s">
        <v>218</v>
      </c>
      <c r="C74" s="63" t="s">
        <v>219</v>
      </c>
      <c r="D74" s="63" t="s">
        <v>220</v>
      </c>
      <c r="E74" s="36">
        <v>12000</v>
      </c>
      <c r="F74" s="36"/>
    </row>
    <row r="75" spans="1:6">
      <c r="A75" s="36">
        <v>73</v>
      </c>
      <c r="B75" s="54" t="s">
        <v>221</v>
      </c>
      <c r="C75" s="47" t="s">
        <v>222</v>
      </c>
      <c r="D75" s="47" t="s">
        <v>223</v>
      </c>
      <c r="E75" s="36">
        <v>17400</v>
      </c>
      <c r="F75" s="36"/>
    </row>
    <row r="76" ht="14.25" spans="1:6">
      <c r="A76" s="36">
        <v>74</v>
      </c>
      <c r="B76" s="54" t="s">
        <v>224</v>
      </c>
      <c r="C76" s="63" t="s">
        <v>225</v>
      </c>
      <c r="D76" s="63" t="s">
        <v>226</v>
      </c>
      <c r="E76" s="36">
        <v>17400</v>
      </c>
      <c r="F76" s="36"/>
    </row>
    <row r="77" ht="14.25" spans="1:6">
      <c r="A77" s="36">
        <v>75</v>
      </c>
      <c r="B77" s="54" t="s">
        <v>227</v>
      </c>
      <c r="C77" s="63" t="s">
        <v>228</v>
      </c>
      <c r="D77" s="63" t="s">
        <v>229</v>
      </c>
      <c r="E77" s="36">
        <v>5000</v>
      </c>
      <c r="F77" s="36"/>
    </row>
    <row r="78" spans="1:6">
      <c r="A78" s="36">
        <v>76</v>
      </c>
      <c r="B78" s="54" t="s">
        <v>230</v>
      </c>
      <c r="C78" s="47" t="s">
        <v>231</v>
      </c>
      <c r="D78" s="47" t="s">
        <v>232</v>
      </c>
      <c r="E78" s="36">
        <v>12765</v>
      </c>
      <c r="F78" s="36"/>
    </row>
    <row r="79" ht="14.25" spans="1:6">
      <c r="A79" s="36">
        <v>77</v>
      </c>
      <c r="B79" s="54" t="s">
        <v>233</v>
      </c>
      <c r="C79" s="63" t="s">
        <v>234</v>
      </c>
      <c r="D79" s="63" t="s">
        <v>235</v>
      </c>
      <c r="E79" s="36">
        <v>7900</v>
      </c>
      <c r="F79" s="36"/>
    </row>
    <row r="80" spans="1:6">
      <c r="A80" s="36">
        <v>78</v>
      </c>
      <c r="B80" s="54" t="s">
        <v>236</v>
      </c>
      <c r="C80" s="47" t="s">
        <v>237</v>
      </c>
      <c r="D80" s="47" t="s">
        <v>238</v>
      </c>
      <c r="E80" s="36">
        <v>9700</v>
      </c>
      <c r="F80" s="36"/>
    </row>
    <row r="81" spans="1:6">
      <c r="A81" s="36">
        <v>79</v>
      </c>
      <c r="B81" s="54" t="s">
        <v>239</v>
      </c>
      <c r="C81" s="47" t="s">
        <v>240</v>
      </c>
      <c r="D81" s="47" t="s">
        <v>241</v>
      </c>
      <c r="E81" s="36">
        <v>9100</v>
      </c>
      <c r="F81" s="36"/>
    </row>
    <row r="82" ht="14.25" spans="1:6">
      <c r="A82" s="36">
        <v>80</v>
      </c>
      <c r="B82" s="54" t="s">
        <v>153</v>
      </c>
      <c r="C82" s="63" t="s">
        <v>242</v>
      </c>
      <c r="D82" s="63" t="s">
        <v>243</v>
      </c>
      <c r="E82" s="36">
        <v>4900</v>
      </c>
      <c r="F82" s="36"/>
    </row>
    <row r="83" ht="14.25" spans="1:6">
      <c r="A83" s="36">
        <v>81</v>
      </c>
      <c r="B83" s="54" t="s">
        <v>244</v>
      </c>
      <c r="C83" s="63" t="s">
        <v>245</v>
      </c>
      <c r="D83" s="63" t="s">
        <v>246</v>
      </c>
      <c r="E83" s="36">
        <v>13200</v>
      </c>
      <c r="F83" s="36"/>
    </row>
    <row r="84" ht="14.25" spans="1:6">
      <c r="A84" s="36">
        <v>82</v>
      </c>
      <c r="B84" s="54" t="s">
        <v>247</v>
      </c>
      <c r="C84" s="63" t="s">
        <v>248</v>
      </c>
      <c r="D84" s="63" t="s">
        <v>249</v>
      </c>
      <c r="E84" s="36">
        <v>7000</v>
      </c>
      <c r="F84" s="36"/>
    </row>
    <row r="85" spans="1:6">
      <c r="A85" s="36">
        <v>83</v>
      </c>
      <c r="B85" s="54" t="s">
        <v>250</v>
      </c>
      <c r="C85" s="47" t="s">
        <v>251</v>
      </c>
      <c r="D85" s="47" t="s">
        <v>252</v>
      </c>
      <c r="E85" s="36">
        <v>25080</v>
      </c>
      <c r="F85" s="36"/>
    </row>
    <row r="86" ht="14.25" spans="1:6">
      <c r="A86" s="36">
        <v>84</v>
      </c>
      <c r="B86" s="54" t="s">
        <v>68</v>
      </c>
      <c r="C86" s="63" t="s">
        <v>253</v>
      </c>
      <c r="D86" s="63" t="s">
        <v>254</v>
      </c>
      <c r="E86" s="36">
        <v>10900</v>
      </c>
      <c r="F86" s="36"/>
    </row>
    <row r="87" spans="1:6">
      <c r="A87" s="36">
        <v>85</v>
      </c>
      <c r="B87" s="54" t="s">
        <v>255</v>
      </c>
      <c r="C87" s="47" t="s">
        <v>256</v>
      </c>
      <c r="D87" s="47" t="s">
        <v>257</v>
      </c>
      <c r="E87" s="36">
        <v>9400</v>
      </c>
      <c r="F87" s="36"/>
    </row>
    <row r="88" ht="14.25" spans="1:6">
      <c r="A88" s="36">
        <v>86</v>
      </c>
      <c r="B88" s="54" t="s">
        <v>258</v>
      </c>
      <c r="C88" s="63" t="s">
        <v>259</v>
      </c>
      <c r="D88" s="63" t="s">
        <v>260</v>
      </c>
      <c r="E88" s="36">
        <v>4900</v>
      </c>
      <c r="F88" s="36"/>
    </row>
    <row r="89" spans="1:6">
      <c r="A89" s="36">
        <v>87</v>
      </c>
      <c r="B89" s="54" t="s">
        <v>233</v>
      </c>
      <c r="C89" s="47" t="s">
        <v>261</v>
      </c>
      <c r="D89" s="47" t="s">
        <v>262</v>
      </c>
      <c r="E89" s="36">
        <v>9280</v>
      </c>
      <c r="F89" s="36"/>
    </row>
    <row r="90" ht="14.25" spans="1:6">
      <c r="A90" s="36">
        <v>88</v>
      </c>
      <c r="B90" s="54" t="s">
        <v>233</v>
      </c>
      <c r="C90" s="63" t="s">
        <v>263</v>
      </c>
      <c r="D90" s="63" t="s">
        <v>264</v>
      </c>
      <c r="E90" s="36">
        <v>9275</v>
      </c>
      <c r="F90" s="36"/>
    </row>
    <row r="91" ht="14.25" spans="1:6">
      <c r="A91" s="36">
        <v>89</v>
      </c>
      <c r="B91" s="54" t="s">
        <v>265</v>
      </c>
      <c r="C91" s="63" t="s">
        <v>266</v>
      </c>
      <c r="D91" s="63" t="s">
        <v>267</v>
      </c>
      <c r="E91" s="36">
        <v>4000</v>
      </c>
      <c r="F91" s="36"/>
    </row>
    <row r="92" spans="1:6">
      <c r="A92" s="36">
        <v>90</v>
      </c>
      <c r="B92" s="54" t="s">
        <v>268</v>
      </c>
      <c r="C92" s="47" t="s">
        <v>269</v>
      </c>
      <c r="D92" s="47" t="s">
        <v>270</v>
      </c>
      <c r="E92" s="36">
        <v>15975</v>
      </c>
      <c r="F92" s="36"/>
    </row>
    <row r="93" ht="14.25" spans="1:6">
      <c r="A93" s="36">
        <v>91</v>
      </c>
      <c r="B93" s="54" t="s">
        <v>85</v>
      </c>
      <c r="C93" s="63" t="s">
        <v>271</v>
      </c>
      <c r="D93" s="63" t="s">
        <v>272</v>
      </c>
      <c r="E93" s="36">
        <v>4200</v>
      </c>
      <c r="F93" s="36"/>
    </row>
    <row r="94" spans="1:6">
      <c r="A94" s="36">
        <v>92</v>
      </c>
      <c r="B94" s="54" t="s">
        <v>273</v>
      </c>
      <c r="C94" s="40" t="s">
        <v>274</v>
      </c>
      <c r="D94" s="40" t="s">
        <v>275</v>
      </c>
      <c r="E94" s="36">
        <v>10300</v>
      </c>
      <c r="F94" s="36"/>
    </row>
    <row r="95" ht="14.25" spans="1:6">
      <c r="A95" s="36">
        <v>93</v>
      </c>
      <c r="B95" s="54" t="s">
        <v>250</v>
      </c>
      <c r="C95" s="63" t="s">
        <v>276</v>
      </c>
      <c r="D95" s="63" t="s">
        <v>277</v>
      </c>
      <c r="E95" s="36">
        <v>5600</v>
      </c>
      <c r="F95" s="36"/>
    </row>
    <row r="96" spans="1:6">
      <c r="A96" s="36">
        <v>94</v>
      </c>
      <c r="B96" s="54" t="s">
        <v>278</v>
      </c>
      <c r="C96" s="47" t="s">
        <v>279</v>
      </c>
      <c r="D96" s="47" t="s">
        <v>280</v>
      </c>
      <c r="E96" s="36">
        <v>10225</v>
      </c>
      <c r="F96" s="36"/>
    </row>
    <row r="97" ht="14.25" spans="1:6">
      <c r="A97" s="36">
        <v>95</v>
      </c>
      <c r="B97" s="54" t="s">
        <v>281</v>
      </c>
      <c r="C97" s="64" t="s">
        <v>282</v>
      </c>
      <c r="D97" s="63" t="s">
        <v>283</v>
      </c>
      <c r="E97" s="36">
        <v>4200</v>
      </c>
      <c r="F97" s="36"/>
    </row>
    <row r="98" spans="1:6">
      <c r="A98" s="36">
        <v>96</v>
      </c>
      <c r="B98" s="54" t="s">
        <v>284</v>
      </c>
      <c r="C98" s="66" t="s">
        <v>285</v>
      </c>
      <c r="D98" s="47" t="s">
        <v>286</v>
      </c>
      <c r="E98" s="36">
        <v>4400</v>
      </c>
      <c r="F98" s="36"/>
    </row>
    <row r="99" spans="1:6">
      <c r="A99" s="36">
        <v>97</v>
      </c>
      <c r="B99" s="54" t="s">
        <v>287</v>
      </c>
      <c r="C99" s="47" t="s">
        <v>288</v>
      </c>
      <c r="D99" s="47" t="s">
        <v>289</v>
      </c>
      <c r="E99" s="36">
        <v>14550</v>
      </c>
      <c r="F99" s="36"/>
    </row>
    <row r="100" ht="14.25" spans="1:6">
      <c r="A100" s="36">
        <v>98</v>
      </c>
      <c r="B100" s="54" t="s">
        <v>290</v>
      </c>
      <c r="C100" s="66" t="s">
        <v>291</v>
      </c>
      <c r="D100" s="63" t="s">
        <v>292</v>
      </c>
      <c r="E100" s="36">
        <v>14450</v>
      </c>
      <c r="F100" s="36"/>
    </row>
    <row r="101" ht="14.25" spans="1:6">
      <c r="A101" s="36">
        <v>99</v>
      </c>
      <c r="B101" s="54" t="s">
        <v>293</v>
      </c>
      <c r="C101" s="63" t="s">
        <v>294</v>
      </c>
      <c r="D101" s="63" t="s">
        <v>295</v>
      </c>
      <c r="E101" s="36">
        <v>6400</v>
      </c>
      <c r="F101" s="36"/>
    </row>
    <row r="102" spans="1:6">
      <c r="A102" s="36">
        <v>100</v>
      </c>
      <c r="B102" s="54" t="s">
        <v>296</v>
      </c>
      <c r="C102" s="66" t="s">
        <v>297</v>
      </c>
      <c r="D102" s="65" t="s">
        <v>298</v>
      </c>
      <c r="E102" s="36">
        <v>4600</v>
      </c>
      <c r="F102" s="36"/>
    </row>
    <row r="103" spans="1:6">
      <c r="A103" s="36">
        <v>101</v>
      </c>
      <c r="B103" s="54" t="s">
        <v>299</v>
      </c>
      <c r="C103" s="47" t="s">
        <v>300</v>
      </c>
      <c r="D103" s="47" t="s">
        <v>301</v>
      </c>
      <c r="E103" s="36">
        <v>18400</v>
      </c>
      <c r="F103" s="36"/>
    </row>
    <row r="104" spans="1:6">
      <c r="A104" s="36">
        <v>102</v>
      </c>
      <c r="B104" s="54" t="s">
        <v>302</v>
      </c>
      <c r="C104" s="47" t="s">
        <v>303</v>
      </c>
      <c r="D104" s="47" t="s">
        <v>304</v>
      </c>
      <c r="E104" s="36">
        <v>4300</v>
      </c>
      <c r="F104" s="36"/>
    </row>
    <row r="105" spans="1:6">
      <c r="A105" s="36">
        <v>103</v>
      </c>
      <c r="B105" s="54" t="s">
        <v>305</v>
      </c>
      <c r="C105" s="47" t="s">
        <v>306</v>
      </c>
      <c r="D105" s="47" t="s">
        <v>307</v>
      </c>
      <c r="E105" s="36">
        <v>2050</v>
      </c>
      <c r="F105" s="36"/>
    </row>
    <row r="106" ht="14.25" spans="1:6">
      <c r="A106" s="36">
        <v>104</v>
      </c>
      <c r="B106" s="54" t="s">
        <v>308</v>
      </c>
      <c r="C106" s="63" t="s">
        <v>309</v>
      </c>
      <c r="D106" s="63" t="s">
        <v>310</v>
      </c>
      <c r="E106" s="36">
        <v>4100</v>
      </c>
      <c r="F106" s="36"/>
    </row>
    <row r="107" spans="1:6">
      <c r="A107" s="36">
        <v>105</v>
      </c>
      <c r="B107" s="54" t="s">
        <v>311</v>
      </c>
      <c r="C107" s="47" t="s">
        <v>312</v>
      </c>
      <c r="D107" s="47" t="s">
        <v>313</v>
      </c>
      <c r="E107" s="36">
        <v>26000</v>
      </c>
      <c r="F107" s="36"/>
    </row>
    <row r="108" spans="1:6">
      <c r="A108" s="36">
        <v>106</v>
      </c>
      <c r="B108" s="54" t="s">
        <v>314</v>
      </c>
      <c r="C108" s="40" t="s">
        <v>315</v>
      </c>
      <c r="D108" s="40" t="s">
        <v>316</v>
      </c>
      <c r="E108" s="36">
        <v>5675</v>
      </c>
      <c r="F108" s="36"/>
    </row>
    <row r="109" ht="14.25" spans="1:6">
      <c r="A109" s="36">
        <v>107</v>
      </c>
      <c r="B109" s="54" t="s">
        <v>317</v>
      </c>
      <c r="C109" s="63" t="s">
        <v>318</v>
      </c>
      <c r="D109" s="63" t="s">
        <v>319</v>
      </c>
      <c r="E109" s="36">
        <v>7100</v>
      </c>
      <c r="F109" s="36"/>
    </row>
    <row r="110" spans="1:6">
      <c r="A110" s="36">
        <v>108</v>
      </c>
      <c r="B110" s="54" t="s">
        <v>320</v>
      </c>
      <c r="C110" s="47" t="s">
        <v>321</v>
      </c>
      <c r="D110" s="47" t="s">
        <v>322</v>
      </c>
      <c r="E110" s="36">
        <v>12975</v>
      </c>
      <c r="F110" s="36"/>
    </row>
    <row r="111" spans="1:6">
      <c r="A111" s="36">
        <v>109</v>
      </c>
      <c r="B111" s="54" t="s">
        <v>258</v>
      </c>
      <c r="C111" s="47" t="s">
        <v>323</v>
      </c>
      <c r="D111" s="47" t="s">
        <v>324</v>
      </c>
      <c r="E111" s="36">
        <v>21860</v>
      </c>
      <c r="F111" s="36"/>
    </row>
    <row r="112" spans="1:6">
      <c r="A112" s="36">
        <v>110</v>
      </c>
      <c r="B112" s="54" t="s">
        <v>325</v>
      </c>
      <c r="C112" s="47" t="s">
        <v>326</v>
      </c>
      <c r="D112" s="47" t="s">
        <v>327</v>
      </c>
      <c r="E112" s="36">
        <v>1500</v>
      </c>
      <c r="F112" s="36"/>
    </row>
    <row r="113" spans="1:6">
      <c r="A113" s="36">
        <v>111</v>
      </c>
      <c r="B113" s="54" t="s">
        <v>328</v>
      </c>
      <c r="C113" s="47" t="s">
        <v>329</v>
      </c>
      <c r="D113" s="47" t="s">
        <v>330</v>
      </c>
      <c r="E113" s="36">
        <v>5400</v>
      </c>
      <c r="F113" s="36"/>
    </row>
    <row r="114" spans="1:6">
      <c r="A114" s="36">
        <v>112</v>
      </c>
      <c r="B114" s="54" t="s">
        <v>331</v>
      </c>
      <c r="C114" s="47" t="s">
        <v>332</v>
      </c>
      <c r="D114" s="47" t="s">
        <v>333</v>
      </c>
      <c r="E114" s="36">
        <v>6025</v>
      </c>
      <c r="F114" s="36"/>
    </row>
    <row r="115" ht="14.25" spans="1:6">
      <c r="A115" s="36">
        <v>113</v>
      </c>
      <c r="B115" s="54" t="s">
        <v>334</v>
      </c>
      <c r="C115" s="63" t="s">
        <v>335</v>
      </c>
      <c r="D115" s="63" t="s">
        <v>336</v>
      </c>
      <c r="E115" s="36">
        <v>7625</v>
      </c>
      <c r="F115" s="36"/>
    </row>
    <row r="116" ht="14.25" spans="1:6">
      <c r="A116" s="36">
        <v>114</v>
      </c>
      <c r="B116" s="54" t="s">
        <v>337</v>
      </c>
      <c r="C116" s="63" t="s">
        <v>338</v>
      </c>
      <c r="D116" s="63" t="s">
        <v>339</v>
      </c>
      <c r="E116" s="36">
        <v>4000</v>
      </c>
      <c r="F116" s="36"/>
    </row>
    <row r="117" spans="1:6">
      <c r="A117" s="36">
        <v>115</v>
      </c>
      <c r="B117" s="54" t="s">
        <v>340</v>
      </c>
      <c r="C117" s="47" t="s">
        <v>341</v>
      </c>
      <c r="D117" s="47" t="s">
        <v>342</v>
      </c>
      <c r="E117" s="36">
        <v>5100</v>
      </c>
      <c r="F117" s="36"/>
    </row>
    <row r="118" spans="1:6">
      <c r="A118" s="36">
        <v>116</v>
      </c>
      <c r="B118" s="54" t="s">
        <v>343</v>
      </c>
      <c r="C118" s="66" t="s">
        <v>344</v>
      </c>
      <c r="D118" s="47" t="s">
        <v>345</v>
      </c>
      <c r="E118" s="36">
        <v>4200</v>
      </c>
      <c r="F118" s="36"/>
    </row>
    <row r="119" spans="1:6">
      <c r="A119" s="36">
        <v>117</v>
      </c>
      <c r="B119" s="54" t="s">
        <v>346</v>
      </c>
      <c r="C119" s="47" t="s">
        <v>347</v>
      </c>
      <c r="D119" s="47" t="s">
        <v>348</v>
      </c>
      <c r="E119" s="36">
        <v>9925</v>
      </c>
      <c r="F119" s="36"/>
    </row>
    <row r="120" spans="1:6">
      <c r="A120" s="36">
        <v>118</v>
      </c>
      <c r="B120" s="54" t="s">
        <v>349</v>
      </c>
      <c r="C120" s="47" t="s">
        <v>350</v>
      </c>
      <c r="D120" s="47" t="s">
        <v>351</v>
      </c>
      <c r="E120" s="36">
        <v>9925</v>
      </c>
      <c r="F120" s="36"/>
    </row>
    <row r="121" spans="1:6">
      <c r="A121" s="36">
        <v>119</v>
      </c>
      <c r="B121" s="54" t="s">
        <v>352</v>
      </c>
      <c r="C121" s="47" t="s">
        <v>353</v>
      </c>
      <c r="D121" s="47" t="s">
        <v>354</v>
      </c>
      <c r="E121" s="36">
        <v>4000</v>
      </c>
      <c r="F121" s="36"/>
    </row>
    <row r="122" spans="1:6">
      <c r="A122" s="36">
        <v>120</v>
      </c>
      <c r="B122" s="54" t="s">
        <v>355</v>
      </c>
      <c r="C122" s="66" t="s">
        <v>356</v>
      </c>
      <c r="D122" s="65" t="s">
        <v>357</v>
      </c>
      <c r="E122" s="36">
        <v>4000</v>
      </c>
      <c r="F122" s="36"/>
    </row>
    <row r="123" spans="1:6">
      <c r="A123" s="36">
        <v>121</v>
      </c>
      <c r="B123" s="54" t="s">
        <v>358</v>
      </c>
      <c r="C123" s="47" t="s">
        <v>359</v>
      </c>
      <c r="D123" s="47" t="s">
        <v>360</v>
      </c>
      <c r="E123" s="36">
        <v>4200</v>
      </c>
      <c r="F123" s="36"/>
    </row>
    <row r="124" ht="14.25" spans="1:6">
      <c r="A124" s="36">
        <v>122</v>
      </c>
      <c r="B124" s="54" t="s">
        <v>361</v>
      </c>
      <c r="C124" s="63" t="s">
        <v>362</v>
      </c>
      <c r="D124" s="63" t="s">
        <v>363</v>
      </c>
      <c r="E124" s="36">
        <v>4000</v>
      </c>
      <c r="F124" s="36"/>
    </row>
    <row r="125" spans="1:6">
      <c r="A125" s="36">
        <v>123</v>
      </c>
      <c r="B125" s="54" t="s">
        <v>364</v>
      </c>
      <c r="C125" s="47" t="s">
        <v>365</v>
      </c>
      <c r="D125" s="47" t="s">
        <v>366</v>
      </c>
      <c r="E125" s="36">
        <v>14660</v>
      </c>
      <c r="F125" s="36"/>
    </row>
    <row r="126" spans="1:6">
      <c r="A126" s="36">
        <v>124</v>
      </c>
      <c r="B126" s="54" t="s">
        <v>85</v>
      </c>
      <c r="C126" s="47" t="s">
        <v>367</v>
      </c>
      <c r="D126" s="47" t="s">
        <v>368</v>
      </c>
      <c r="E126" s="36">
        <v>10035</v>
      </c>
      <c r="F126" s="36"/>
    </row>
    <row r="127" spans="1:6">
      <c r="A127" s="36">
        <v>125</v>
      </c>
      <c r="B127" s="54" t="s">
        <v>311</v>
      </c>
      <c r="C127" s="40" t="s">
        <v>369</v>
      </c>
      <c r="D127" s="40" t="s">
        <v>370</v>
      </c>
      <c r="E127" s="36">
        <v>9350</v>
      </c>
      <c r="F127" s="36"/>
    </row>
    <row r="128" ht="14.25" spans="1:6">
      <c r="A128" s="36">
        <v>126</v>
      </c>
      <c r="B128" s="54" t="s">
        <v>371</v>
      </c>
      <c r="C128" s="63" t="s">
        <v>372</v>
      </c>
      <c r="D128" s="63" t="s">
        <v>373</v>
      </c>
      <c r="E128" s="36">
        <v>7825</v>
      </c>
      <c r="F128" s="36"/>
    </row>
    <row r="129" spans="1:6">
      <c r="A129" s="36">
        <v>127</v>
      </c>
      <c r="B129" s="54" t="s">
        <v>374</v>
      </c>
      <c r="C129" s="47" t="s">
        <v>375</v>
      </c>
      <c r="D129" s="47" t="s">
        <v>376</v>
      </c>
      <c r="E129" s="36">
        <v>3000</v>
      </c>
      <c r="F129" s="36"/>
    </row>
    <row r="130" spans="1:6">
      <c r="A130" s="36">
        <v>128</v>
      </c>
      <c r="B130" s="54" t="s">
        <v>377</v>
      </c>
      <c r="C130" s="47" t="s">
        <v>378</v>
      </c>
      <c r="D130" s="47" t="s">
        <v>379</v>
      </c>
      <c r="E130" s="36">
        <v>6520</v>
      </c>
      <c r="F130" s="36"/>
    </row>
    <row r="131" spans="1:6">
      <c r="A131" s="36">
        <v>129</v>
      </c>
      <c r="B131" s="54" t="s">
        <v>380</v>
      </c>
      <c r="C131" s="47" t="s">
        <v>381</v>
      </c>
      <c r="D131" s="47" t="s">
        <v>382</v>
      </c>
      <c r="E131" s="36">
        <v>4200</v>
      </c>
      <c r="F131" s="36"/>
    </row>
    <row r="132" spans="1:6">
      <c r="A132" s="36">
        <v>130</v>
      </c>
      <c r="B132" s="54" t="s">
        <v>383</v>
      </c>
      <c r="C132" s="66" t="s">
        <v>384</v>
      </c>
      <c r="D132" s="65" t="s">
        <v>385</v>
      </c>
      <c r="E132" s="36">
        <v>10200</v>
      </c>
      <c r="F132" s="36"/>
    </row>
    <row r="133" spans="1:6">
      <c r="A133" s="36">
        <v>131</v>
      </c>
      <c r="B133" s="54" t="s">
        <v>386</v>
      </c>
      <c r="C133" s="47" t="s">
        <v>387</v>
      </c>
      <c r="D133" s="47" t="s">
        <v>388</v>
      </c>
      <c r="E133" s="36">
        <v>10100</v>
      </c>
      <c r="F133" s="36"/>
    </row>
    <row r="134" s="34" customFormat="1" ht="27" spans="1:6">
      <c r="A134" s="36">
        <v>132</v>
      </c>
      <c r="B134" s="55" t="s">
        <v>389</v>
      </c>
      <c r="C134" s="47" t="s">
        <v>390</v>
      </c>
      <c r="D134" s="61" t="s">
        <v>391</v>
      </c>
      <c r="E134" s="36">
        <v>29975</v>
      </c>
      <c r="F134" s="36"/>
    </row>
    <row r="135" ht="40.5" spans="1:6">
      <c r="A135" s="36">
        <v>133</v>
      </c>
      <c r="B135" s="54" t="s">
        <v>392</v>
      </c>
      <c r="C135" s="62" t="s">
        <v>393</v>
      </c>
      <c r="D135" s="70" t="s">
        <v>394</v>
      </c>
      <c r="E135" s="36">
        <v>10000</v>
      </c>
      <c r="F135" s="36"/>
    </row>
    <row r="136" ht="40.5" spans="1:6">
      <c r="A136" s="36">
        <v>134</v>
      </c>
      <c r="B136" s="54" t="s">
        <v>395</v>
      </c>
      <c r="C136" s="62" t="s">
        <v>396</v>
      </c>
      <c r="D136" s="70" t="s">
        <v>397</v>
      </c>
      <c r="E136" s="36">
        <v>15000</v>
      </c>
      <c r="F136" s="36"/>
    </row>
    <row r="137" ht="31" customHeight="1" spans="1:6">
      <c r="A137" s="36">
        <v>135</v>
      </c>
      <c r="B137" s="54" t="s">
        <v>398</v>
      </c>
      <c r="C137" s="62" t="s">
        <v>399</v>
      </c>
      <c r="D137" s="70" t="s">
        <v>400</v>
      </c>
      <c r="E137" s="36">
        <v>15000</v>
      </c>
      <c r="F137" s="36"/>
    </row>
    <row r="138" ht="27" spans="1:6">
      <c r="A138" s="36">
        <v>136</v>
      </c>
      <c r="B138" s="54" t="s">
        <v>401</v>
      </c>
      <c r="C138" s="62" t="s">
        <v>402</v>
      </c>
      <c r="D138" s="61" t="s">
        <v>403</v>
      </c>
      <c r="E138" s="36">
        <v>10000</v>
      </c>
      <c r="F138" s="36"/>
    </row>
    <row r="139" ht="40.5" spans="1:6">
      <c r="A139" s="36">
        <v>137</v>
      </c>
      <c r="B139" s="54" t="s">
        <v>404</v>
      </c>
      <c r="C139" s="39" t="s">
        <v>405</v>
      </c>
      <c r="D139" s="70" t="s">
        <v>406</v>
      </c>
      <c r="E139" s="36">
        <v>14500</v>
      </c>
      <c r="F139" s="36"/>
    </row>
    <row r="140" ht="40.5" spans="1:6">
      <c r="A140" s="36">
        <v>138</v>
      </c>
      <c r="B140" s="54" t="s">
        <v>407</v>
      </c>
      <c r="C140" s="62" t="s">
        <v>408</v>
      </c>
      <c r="D140" s="70" t="s">
        <v>409</v>
      </c>
      <c r="E140" s="36">
        <v>10000</v>
      </c>
      <c r="F140" s="36"/>
    </row>
    <row r="141" ht="31" customHeight="1" spans="1:6">
      <c r="A141" s="36">
        <v>139</v>
      </c>
      <c r="B141" s="54" t="s">
        <v>410</v>
      </c>
      <c r="C141" s="39" t="s">
        <v>411</v>
      </c>
      <c r="D141" s="61" t="s">
        <v>412</v>
      </c>
      <c r="E141" s="36">
        <v>10000</v>
      </c>
      <c r="F141" s="36"/>
    </row>
    <row r="142" ht="27" spans="1:6">
      <c r="A142" s="36">
        <v>140</v>
      </c>
      <c r="B142" s="54" t="s">
        <v>413</v>
      </c>
      <c r="C142" s="39" t="s">
        <v>414</v>
      </c>
      <c r="D142" s="61" t="s">
        <v>415</v>
      </c>
      <c r="E142" s="36">
        <v>10000</v>
      </c>
      <c r="F142" s="36"/>
    </row>
    <row r="143" ht="40.5" spans="1:6">
      <c r="A143" s="36">
        <v>141</v>
      </c>
      <c r="B143" s="54" t="s">
        <v>416</v>
      </c>
      <c r="C143" s="62" t="s">
        <v>417</v>
      </c>
      <c r="D143" s="70" t="s">
        <v>418</v>
      </c>
      <c r="E143" s="36">
        <v>5000</v>
      </c>
      <c r="F143" s="36"/>
    </row>
    <row r="144" ht="27" spans="1:6">
      <c r="A144" s="36">
        <v>142</v>
      </c>
      <c r="B144" s="54" t="s">
        <v>419</v>
      </c>
      <c r="C144" s="39" t="s">
        <v>420</v>
      </c>
      <c r="D144" s="61" t="s">
        <v>421</v>
      </c>
      <c r="E144" s="36">
        <v>100000</v>
      </c>
      <c r="F144" s="36"/>
    </row>
    <row r="145" ht="40.5" spans="1:6">
      <c r="A145" s="36">
        <v>143</v>
      </c>
      <c r="B145" s="54" t="s">
        <v>422</v>
      </c>
      <c r="C145" s="39" t="s">
        <v>423</v>
      </c>
      <c r="D145" s="70" t="s">
        <v>424</v>
      </c>
      <c r="E145" s="36">
        <v>31100</v>
      </c>
      <c r="F145" s="36"/>
    </row>
    <row r="146" ht="40.5" spans="1:6">
      <c r="A146" s="36">
        <v>144</v>
      </c>
      <c r="B146" s="54" t="s">
        <v>425</v>
      </c>
      <c r="C146" s="62" t="s">
        <v>426</v>
      </c>
      <c r="D146" s="61" t="s">
        <v>427</v>
      </c>
      <c r="E146" s="36">
        <v>6500</v>
      </c>
      <c r="F146" s="36"/>
    </row>
    <row r="147" ht="36" customHeight="1" spans="1:6">
      <c r="A147" s="36">
        <v>145</v>
      </c>
      <c r="B147" s="54" t="s">
        <v>428</v>
      </c>
      <c r="C147" s="62" t="s">
        <v>429</v>
      </c>
      <c r="D147" s="70" t="s">
        <v>430</v>
      </c>
      <c r="E147" s="36">
        <v>12375</v>
      </c>
      <c r="F147" s="36"/>
    </row>
    <row r="148" ht="27" customHeight="1" spans="1:6">
      <c r="A148" s="36"/>
      <c r="B148" s="36" t="s">
        <v>431</v>
      </c>
      <c r="C148" s="36"/>
      <c r="D148" s="36"/>
      <c r="E148" s="36">
        <f>SUM(E3:E147)</f>
        <v>1611600</v>
      </c>
      <c r="F148" s="36"/>
    </row>
  </sheetData>
  <mergeCells count="1">
    <mergeCell ref="A1:F1"/>
  </mergeCells>
  <conditionalFormatting sqref="B36">
    <cfRule type="duplicateValues" dxfId="0" priority="5"/>
  </conditionalFormatting>
  <conditionalFormatting sqref="C36">
    <cfRule type="duplicateValues" dxfId="0" priority="2"/>
  </conditionalFormatting>
  <conditionalFormatting sqref="D36">
    <cfRule type="duplicateValues" dxfId="0" priority="1"/>
  </conditionalFormatting>
  <dataValidations count="1">
    <dataValidation type="textLength" operator="between" showInputMessage="1" showErrorMessage="1" sqref="B38">
      <formula1>2</formula1>
      <formula2>10</formula2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3"/>
  <sheetViews>
    <sheetView topLeftCell="A142" workbookViewId="0">
      <selection activeCell="A75" sqref="$A75:$XFD75"/>
    </sheetView>
  </sheetViews>
  <sheetFormatPr defaultColWidth="9" defaultRowHeight="13.5"/>
  <cols>
    <col min="1" max="1" width="5.125" style="1" customWidth="1"/>
    <col min="2" max="2" width="7.375" style="1" customWidth="1"/>
    <col min="3" max="3" width="7.875" style="1" customWidth="1"/>
    <col min="4" max="4" width="6.625" style="1" customWidth="1"/>
    <col min="5" max="5" width="9" style="1" customWidth="1"/>
    <col min="6" max="6" width="6" style="1" customWidth="1"/>
    <col min="7" max="7" width="3.875" style="1" customWidth="1"/>
    <col min="8" max="9" width="5.625" style="1" customWidth="1"/>
    <col min="10" max="10" width="5.25" style="1" customWidth="1"/>
    <col min="11" max="11" width="5.75" style="1" customWidth="1"/>
    <col min="12" max="12" width="6" style="1" customWidth="1"/>
    <col min="13" max="13" width="4.75" style="1" customWidth="1"/>
    <col min="14" max="14" width="5.875" style="1" customWidth="1"/>
    <col min="15" max="15" width="6" style="1" customWidth="1"/>
    <col min="16" max="16" width="5.625" style="1" customWidth="1"/>
    <col min="17" max="17" width="3.875" style="1" customWidth="1"/>
    <col min="18" max="18" width="5.375" style="1" customWidth="1"/>
    <col min="19" max="19" width="4.5" style="1" customWidth="1"/>
    <col min="20" max="20" width="5.5" style="1" customWidth="1"/>
    <col min="21" max="21" width="4" style="1" customWidth="1"/>
    <col min="22" max="22" width="5.75" style="1" customWidth="1"/>
    <col min="23" max="23" width="4.25" style="1" customWidth="1"/>
    <col min="24" max="24" width="5.25" style="1" customWidth="1"/>
    <col min="25" max="25" width="3.75" style="1" customWidth="1"/>
    <col min="26" max="26" width="5.75" style="1" customWidth="1"/>
    <col min="27" max="27" width="11.125" style="1" customWidth="1"/>
    <col min="28" max="16384" width="9" style="1"/>
  </cols>
  <sheetData>
    <row r="1" s="1" customFormat="1" ht="30" customHeight="1" spans="1:27">
      <c r="A1" s="4" t="s">
        <v>432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1" customFormat="1" ht="32" customHeight="1" spans="1:27">
      <c r="A2" s="5" t="s">
        <v>433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1" customFormat="1" ht="32" customHeight="1" spans="1:27">
      <c r="A3" s="6" t="s">
        <v>1</v>
      </c>
      <c r="B3" s="6" t="s">
        <v>434</v>
      </c>
      <c r="C3" s="7" t="s">
        <v>435</v>
      </c>
      <c r="D3" s="7"/>
      <c r="E3" s="7" t="s">
        <v>436</v>
      </c>
      <c r="F3" s="7"/>
      <c r="G3" s="7" t="s">
        <v>437</v>
      </c>
      <c r="H3" s="7"/>
      <c r="I3" s="7" t="s">
        <v>438</v>
      </c>
      <c r="J3" s="7"/>
      <c r="K3" s="7" t="s">
        <v>439</v>
      </c>
      <c r="L3" s="7"/>
      <c r="M3" s="7" t="s">
        <v>440</v>
      </c>
      <c r="N3" s="7"/>
      <c r="O3" s="7" t="s">
        <v>441</v>
      </c>
      <c r="P3" s="7"/>
      <c r="Q3" s="7" t="s">
        <v>442</v>
      </c>
      <c r="R3" s="7"/>
      <c r="S3" s="7" t="s">
        <v>443</v>
      </c>
      <c r="T3" s="7"/>
      <c r="U3" s="7" t="s">
        <v>444</v>
      </c>
      <c r="V3" s="7"/>
      <c r="W3" s="7" t="s">
        <v>445</v>
      </c>
      <c r="X3" s="7"/>
      <c r="Y3" s="7" t="s">
        <v>446</v>
      </c>
      <c r="Z3" s="7"/>
      <c r="AA3" s="11" t="s">
        <v>447</v>
      </c>
    </row>
    <row r="4" s="1" customFormat="1" ht="32" customHeight="1" spans="1:27">
      <c r="A4" s="6"/>
      <c r="B4" s="6"/>
      <c r="C4" s="7" t="s">
        <v>448</v>
      </c>
      <c r="D4" s="7" t="s">
        <v>449</v>
      </c>
      <c r="E4" s="7" t="s">
        <v>448</v>
      </c>
      <c r="F4" s="7" t="s">
        <v>449</v>
      </c>
      <c r="G4" s="7" t="s">
        <v>448</v>
      </c>
      <c r="H4" s="7" t="s">
        <v>449</v>
      </c>
      <c r="I4" s="7" t="s">
        <v>448</v>
      </c>
      <c r="J4" s="7" t="s">
        <v>449</v>
      </c>
      <c r="K4" s="7" t="s">
        <v>448</v>
      </c>
      <c r="L4" s="7" t="s">
        <v>449</v>
      </c>
      <c r="M4" s="6" t="s">
        <v>448</v>
      </c>
      <c r="N4" s="6" t="s">
        <v>449</v>
      </c>
      <c r="O4" s="7" t="s">
        <v>448</v>
      </c>
      <c r="P4" s="7" t="s">
        <v>449</v>
      </c>
      <c r="Q4" s="6" t="s">
        <v>450</v>
      </c>
      <c r="R4" s="6" t="s">
        <v>449</v>
      </c>
      <c r="S4" s="6" t="s">
        <v>448</v>
      </c>
      <c r="T4" s="6" t="s">
        <v>449</v>
      </c>
      <c r="U4" s="6" t="s">
        <v>450</v>
      </c>
      <c r="V4" s="6" t="s">
        <v>449</v>
      </c>
      <c r="W4" s="6" t="s">
        <v>450</v>
      </c>
      <c r="X4" s="6" t="s">
        <v>449</v>
      </c>
      <c r="Y4" s="6" t="s">
        <v>451</v>
      </c>
      <c r="Z4" s="6" t="s">
        <v>449</v>
      </c>
      <c r="AA4" s="12"/>
    </row>
    <row r="5" s="1" customFormat="1" ht="32" customHeight="1" spans="1:28">
      <c r="A5" s="6"/>
      <c r="B5" s="8" t="s">
        <v>452</v>
      </c>
      <c r="C5" s="7">
        <v>700</v>
      </c>
      <c r="D5" s="7">
        <v>14000</v>
      </c>
      <c r="E5" s="7"/>
      <c r="F5" s="7"/>
      <c r="G5" s="7"/>
      <c r="H5" s="7"/>
      <c r="I5" s="7"/>
      <c r="J5" s="7"/>
      <c r="K5" s="7"/>
      <c r="L5" s="7"/>
      <c r="M5" s="6"/>
      <c r="N5" s="6"/>
      <c r="O5" s="7">
        <v>1000</v>
      </c>
      <c r="P5" s="9">
        <v>15000</v>
      </c>
      <c r="Q5" s="10">
        <v>2</v>
      </c>
      <c r="R5" s="10">
        <v>200</v>
      </c>
      <c r="S5" s="10"/>
      <c r="T5" s="10"/>
      <c r="U5" s="10"/>
      <c r="V5" s="10"/>
      <c r="W5" s="10"/>
      <c r="X5" s="10"/>
      <c r="Y5" s="10"/>
      <c r="Z5" s="10"/>
      <c r="AA5" s="12">
        <f>D5+F5+H5+J5+L5+N5+P5+R5+T5+V5+X5</f>
        <v>29200</v>
      </c>
      <c r="AB5" s="1">
        <v>29200</v>
      </c>
    </row>
    <row r="6" s="1" customFormat="1" ht="32" customHeight="1" spans="1:28">
      <c r="A6" s="6"/>
      <c r="B6" s="8" t="s">
        <v>453</v>
      </c>
      <c r="C6" s="7">
        <v>300</v>
      </c>
      <c r="D6" s="7">
        <v>6000</v>
      </c>
      <c r="E6" s="7"/>
      <c r="F6" s="7"/>
      <c r="G6" s="7"/>
      <c r="H6" s="7"/>
      <c r="I6" s="7"/>
      <c r="J6" s="7"/>
      <c r="K6" s="7"/>
      <c r="L6" s="7"/>
      <c r="M6" s="6"/>
      <c r="N6" s="6"/>
      <c r="O6" s="7">
        <v>300</v>
      </c>
      <c r="P6" s="9">
        <v>4500</v>
      </c>
      <c r="Q6" s="10">
        <v>1</v>
      </c>
      <c r="R6" s="10">
        <v>100</v>
      </c>
      <c r="S6" s="10"/>
      <c r="T6" s="10"/>
      <c r="U6" s="10"/>
      <c r="V6" s="10"/>
      <c r="W6" s="10"/>
      <c r="X6" s="10"/>
      <c r="Y6" s="10"/>
      <c r="Z6" s="10"/>
      <c r="AA6" s="12">
        <f t="shared" ref="AA6:AA14" si="0">D6+F6+H6+J6+L6+N6+P6+R6+T6+V6+X6</f>
        <v>10600</v>
      </c>
      <c r="AB6" s="1">
        <v>10600</v>
      </c>
    </row>
    <row r="7" s="1" customFormat="1" ht="32" customHeight="1" spans="1:28">
      <c r="A7" s="6"/>
      <c r="B7" s="8" t="s">
        <v>454</v>
      </c>
      <c r="C7" s="7">
        <v>280</v>
      </c>
      <c r="D7" s="7">
        <v>5600</v>
      </c>
      <c r="E7" s="7"/>
      <c r="F7" s="7"/>
      <c r="G7" s="7"/>
      <c r="H7" s="7"/>
      <c r="I7" s="7"/>
      <c r="J7" s="7"/>
      <c r="K7" s="7"/>
      <c r="L7" s="7"/>
      <c r="M7" s="6"/>
      <c r="N7" s="6"/>
      <c r="O7" s="7"/>
      <c r="P7" s="9"/>
      <c r="Q7" s="10">
        <v>1</v>
      </c>
      <c r="R7" s="10">
        <v>100</v>
      </c>
      <c r="S7" s="10"/>
      <c r="T7" s="10"/>
      <c r="U7" s="10"/>
      <c r="V7" s="10"/>
      <c r="W7" s="10"/>
      <c r="X7" s="10"/>
      <c r="Y7" s="10"/>
      <c r="Z7" s="10"/>
      <c r="AA7" s="12">
        <f t="shared" si="0"/>
        <v>5700</v>
      </c>
      <c r="AB7" s="1">
        <v>5700</v>
      </c>
    </row>
    <row r="8" s="1" customFormat="1" ht="32" customHeight="1" spans="1:28">
      <c r="A8" s="6"/>
      <c r="B8" s="8" t="s">
        <v>455</v>
      </c>
      <c r="C8" s="7">
        <v>280</v>
      </c>
      <c r="D8" s="7">
        <v>5600</v>
      </c>
      <c r="E8" s="7"/>
      <c r="F8" s="7"/>
      <c r="G8" s="7"/>
      <c r="H8" s="7"/>
      <c r="I8" s="7"/>
      <c r="J8" s="7"/>
      <c r="K8" s="7"/>
      <c r="L8" s="7"/>
      <c r="M8" s="6"/>
      <c r="N8" s="6"/>
      <c r="O8" s="7"/>
      <c r="P8" s="9"/>
      <c r="Q8" s="10">
        <v>1</v>
      </c>
      <c r="R8" s="10">
        <v>100</v>
      </c>
      <c r="S8" s="10"/>
      <c r="T8" s="10"/>
      <c r="U8" s="10"/>
      <c r="V8" s="10"/>
      <c r="W8" s="10"/>
      <c r="X8" s="10"/>
      <c r="Y8" s="10"/>
      <c r="Z8" s="10"/>
      <c r="AA8" s="12">
        <f t="shared" si="0"/>
        <v>5700</v>
      </c>
      <c r="AB8" s="1">
        <v>5700</v>
      </c>
    </row>
    <row r="9" s="1" customFormat="1" ht="32" customHeight="1" spans="1:28">
      <c r="A9" s="6"/>
      <c r="B9" s="8" t="s">
        <v>21</v>
      </c>
      <c r="C9" s="7">
        <v>15</v>
      </c>
      <c r="D9" s="7">
        <v>300</v>
      </c>
      <c r="E9" s="7"/>
      <c r="F9" s="7"/>
      <c r="G9" s="7"/>
      <c r="H9" s="7"/>
      <c r="I9" s="7"/>
      <c r="J9" s="7"/>
      <c r="K9" s="7"/>
      <c r="L9" s="7"/>
      <c r="M9" s="6"/>
      <c r="N9" s="6"/>
      <c r="O9" s="7">
        <v>380</v>
      </c>
      <c r="P9" s="9">
        <v>5700</v>
      </c>
      <c r="Q9" s="10">
        <v>1</v>
      </c>
      <c r="R9" s="10">
        <v>100</v>
      </c>
      <c r="S9" s="10"/>
      <c r="T9" s="10"/>
      <c r="U9" s="10"/>
      <c r="V9" s="10"/>
      <c r="W9" s="10"/>
      <c r="X9" s="10"/>
      <c r="Y9" s="10"/>
      <c r="Z9" s="10"/>
      <c r="AA9" s="12">
        <f t="shared" si="0"/>
        <v>6100</v>
      </c>
      <c r="AB9" s="1">
        <v>6100</v>
      </c>
    </row>
    <row r="10" s="1" customFormat="1" ht="32" customHeight="1" spans="1:28">
      <c r="A10" s="6"/>
      <c r="B10" s="8" t="s">
        <v>456</v>
      </c>
      <c r="C10" s="7">
        <v>280</v>
      </c>
      <c r="D10" s="7">
        <v>5600</v>
      </c>
      <c r="E10" s="7"/>
      <c r="F10" s="7"/>
      <c r="G10" s="7"/>
      <c r="H10" s="7"/>
      <c r="I10" s="7"/>
      <c r="J10" s="7"/>
      <c r="K10" s="7"/>
      <c r="L10" s="7"/>
      <c r="M10" s="6"/>
      <c r="N10" s="6"/>
      <c r="O10" s="7"/>
      <c r="P10" s="9"/>
      <c r="Q10" s="10">
        <v>1</v>
      </c>
      <c r="R10" s="10">
        <v>100</v>
      </c>
      <c r="S10" s="10"/>
      <c r="T10" s="10"/>
      <c r="U10" s="10"/>
      <c r="V10" s="10"/>
      <c r="W10" s="10"/>
      <c r="X10" s="10"/>
      <c r="Y10" s="10"/>
      <c r="Z10" s="10"/>
      <c r="AA10" s="12">
        <f t="shared" si="0"/>
        <v>5700</v>
      </c>
      <c r="AB10" s="1">
        <v>5700</v>
      </c>
    </row>
    <row r="11" s="1" customFormat="1" ht="32" customHeight="1" spans="1:28">
      <c r="A11" s="6"/>
      <c r="B11" s="8" t="s">
        <v>457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6"/>
      <c r="N11" s="6"/>
      <c r="O11" s="7">
        <v>300</v>
      </c>
      <c r="P11" s="9">
        <v>4500</v>
      </c>
      <c r="Q11" s="10"/>
      <c r="R11" s="10">
        <v>0</v>
      </c>
      <c r="S11" s="10"/>
      <c r="T11" s="10"/>
      <c r="U11" s="10"/>
      <c r="V11" s="10"/>
      <c r="W11" s="10"/>
      <c r="X11" s="10"/>
      <c r="Y11" s="10"/>
      <c r="Z11" s="10"/>
      <c r="AA11" s="12">
        <f t="shared" si="0"/>
        <v>4500</v>
      </c>
      <c r="AB11" s="1">
        <v>4500</v>
      </c>
    </row>
    <row r="12" s="1" customFormat="1" ht="32" customHeight="1" spans="1:28">
      <c r="A12" s="6"/>
      <c r="B12" s="8" t="s">
        <v>458</v>
      </c>
      <c r="C12" s="7">
        <v>1250</v>
      </c>
      <c r="D12" s="7">
        <v>25000</v>
      </c>
      <c r="E12" s="7"/>
      <c r="F12" s="7"/>
      <c r="G12" s="7"/>
      <c r="H12" s="7"/>
      <c r="I12" s="7"/>
      <c r="J12" s="7"/>
      <c r="K12" s="7"/>
      <c r="L12" s="7"/>
      <c r="M12" s="6"/>
      <c r="N12" s="6"/>
      <c r="O12" s="7">
        <v>1240</v>
      </c>
      <c r="P12" s="9">
        <v>18600</v>
      </c>
      <c r="Q12" s="10">
        <v>2</v>
      </c>
      <c r="R12" s="10">
        <v>200</v>
      </c>
      <c r="S12" s="10">
        <v>1235</v>
      </c>
      <c r="T12" s="10">
        <v>6175</v>
      </c>
      <c r="U12" s="10">
        <v>2</v>
      </c>
      <c r="V12" s="10">
        <v>1000</v>
      </c>
      <c r="W12" s="10"/>
      <c r="X12" s="10"/>
      <c r="Y12" s="10"/>
      <c r="Z12" s="10"/>
      <c r="AA12" s="12">
        <f t="shared" si="0"/>
        <v>50975</v>
      </c>
      <c r="AB12" s="1">
        <v>50975</v>
      </c>
    </row>
    <row r="13" s="1" customFormat="1" ht="32" customHeight="1" spans="1:28">
      <c r="A13" s="6"/>
      <c r="B13" s="8" t="s">
        <v>459</v>
      </c>
      <c r="C13" s="7">
        <v>850</v>
      </c>
      <c r="D13" s="7">
        <v>17000</v>
      </c>
      <c r="E13" s="7"/>
      <c r="F13" s="7"/>
      <c r="G13" s="7"/>
      <c r="H13" s="7"/>
      <c r="I13" s="7"/>
      <c r="J13" s="7"/>
      <c r="K13" s="7"/>
      <c r="L13" s="7"/>
      <c r="M13" s="6"/>
      <c r="N13" s="6"/>
      <c r="O13" s="7">
        <v>1150</v>
      </c>
      <c r="P13" s="9">
        <v>17250</v>
      </c>
      <c r="Q13" s="10">
        <v>1</v>
      </c>
      <c r="R13" s="10">
        <v>100</v>
      </c>
      <c r="S13" s="10"/>
      <c r="T13" s="10"/>
      <c r="U13" s="10"/>
      <c r="V13" s="10"/>
      <c r="W13" s="10"/>
      <c r="X13" s="10"/>
      <c r="Y13" s="10"/>
      <c r="Z13" s="10"/>
      <c r="AA13" s="12">
        <f t="shared" si="0"/>
        <v>34350</v>
      </c>
      <c r="AB13" s="1">
        <v>34350</v>
      </c>
    </row>
    <row r="14" s="1" customFormat="1" ht="32" customHeight="1" spans="1:28">
      <c r="A14" s="6"/>
      <c r="B14" s="8" t="s">
        <v>460</v>
      </c>
      <c r="C14" s="7">
        <v>300</v>
      </c>
      <c r="D14" s="7">
        <v>6000</v>
      </c>
      <c r="E14" s="7"/>
      <c r="F14" s="7"/>
      <c r="G14" s="7"/>
      <c r="H14" s="7"/>
      <c r="I14" s="7"/>
      <c r="J14" s="7"/>
      <c r="K14" s="7"/>
      <c r="L14" s="7"/>
      <c r="M14" s="6"/>
      <c r="N14" s="6"/>
      <c r="O14" s="7"/>
      <c r="P14" s="9"/>
      <c r="Q14" s="10">
        <v>1</v>
      </c>
      <c r="R14" s="10">
        <v>100</v>
      </c>
      <c r="S14" s="10"/>
      <c r="T14" s="10"/>
      <c r="U14" s="10"/>
      <c r="V14" s="10"/>
      <c r="W14" s="10"/>
      <c r="X14" s="10"/>
      <c r="Y14" s="10"/>
      <c r="Z14" s="10"/>
      <c r="AA14" s="12">
        <f t="shared" si="0"/>
        <v>6100</v>
      </c>
      <c r="AB14" s="1">
        <v>6100</v>
      </c>
    </row>
    <row r="15" s="1" customFormat="1" ht="32" customHeight="1" spans="1:27">
      <c r="A15" s="6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6"/>
      <c r="N15" s="6"/>
      <c r="O15" s="7"/>
      <c r="P15" s="9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2">
        <f t="shared" ref="AA15:AA32" si="1">D15+F15+H15+J15+L15+N15+P15+R15+T15+V15+X15</f>
        <v>0</v>
      </c>
    </row>
    <row r="16" s="1" customFormat="1" ht="32" customHeight="1" spans="1:28">
      <c r="A16" s="6"/>
      <c r="B16" s="6" t="s">
        <v>461</v>
      </c>
      <c r="C16" s="7">
        <v>680</v>
      </c>
      <c r="D16" s="7">
        <v>13600</v>
      </c>
      <c r="E16" s="7">
        <v>100</v>
      </c>
      <c r="F16" s="7">
        <v>2500</v>
      </c>
      <c r="G16" s="7"/>
      <c r="H16" s="7"/>
      <c r="I16" s="7"/>
      <c r="J16" s="7"/>
      <c r="K16" s="7"/>
      <c r="L16" s="7"/>
      <c r="M16" s="6"/>
      <c r="N16" s="6"/>
      <c r="O16" s="7"/>
      <c r="P16" s="9"/>
      <c r="Q16" s="10">
        <v>2</v>
      </c>
      <c r="R16" s="10">
        <v>200</v>
      </c>
      <c r="S16" s="10"/>
      <c r="T16" s="10"/>
      <c r="U16" s="10"/>
      <c r="V16" s="10"/>
      <c r="W16" s="10">
        <v>1</v>
      </c>
      <c r="X16" s="10">
        <v>100</v>
      </c>
      <c r="Y16" s="10"/>
      <c r="Z16" s="10"/>
      <c r="AA16" s="12">
        <f t="shared" si="1"/>
        <v>16400</v>
      </c>
      <c r="AB16" s="1">
        <v>16400</v>
      </c>
    </row>
    <row r="17" s="1" customFormat="1" ht="32" customHeight="1" spans="1:28">
      <c r="A17" s="6"/>
      <c r="B17" s="6" t="s">
        <v>462</v>
      </c>
      <c r="C17" s="7">
        <v>350</v>
      </c>
      <c r="D17" s="7">
        <v>7000</v>
      </c>
      <c r="E17" s="7">
        <v>280</v>
      </c>
      <c r="F17" s="7">
        <v>7000</v>
      </c>
      <c r="G17" s="7"/>
      <c r="H17" s="7"/>
      <c r="I17" s="7"/>
      <c r="J17" s="7"/>
      <c r="K17" s="7"/>
      <c r="L17" s="7"/>
      <c r="M17" s="6"/>
      <c r="N17" s="6"/>
      <c r="O17" s="7"/>
      <c r="P17" s="9"/>
      <c r="Q17" s="10">
        <v>2</v>
      </c>
      <c r="R17" s="10">
        <v>200</v>
      </c>
      <c r="S17" s="10"/>
      <c r="T17" s="10"/>
      <c r="U17" s="10"/>
      <c r="V17" s="10"/>
      <c r="W17" s="10">
        <v>1</v>
      </c>
      <c r="X17" s="10">
        <v>100</v>
      </c>
      <c r="Y17" s="10"/>
      <c r="Z17" s="10"/>
      <c r="AA17" s="12">
        <f t="shared" si="1"/>
        <v>14300</v>
      </c>
      <c r="AB17" s="1">
        <v>14300</v>
      </c>
    </row>
    <row r="18" s="1" customFormat="1" ht="32" customHeight="1" spans="1:28">
      <c r="A18" s="6"/>
      <c r="B18" s="6" t="s">
        <v>463</v>
      </c>
      <c r="C18" s="7">
        <v>420</v>
      </c>
      <c r="D18" s="7">
        <v>8400</v>
      </c>
      <c r="E18" s="7"/>
      <c r="F18" s="7"/>
      <c r="G18" s="7"/>
      <c r="H18" s="7"/>
      <c r="I18" s="7"/>
      <c r="J18" s="7"/>
      <c r="K18" s="7"/>
      <c r="L18" s="7"/>
      <c r="M18" s="6">
        <v>420</v>
      </c>
      <c r="N18" s="6">
        <v>4200</v>
      </c>
      <c r="O18" s="7"/>
      <c r="P18" s="9"/>
      <c r="Q18" s="10">
        <v>2</v>
      </c>
      <c r="R18" s="10">
        <v>200</v>
      </c>
      <c r="S18" s="10"/>
      <c r="T18" s="10"/>
      <c r="U18" s="10"/>
      <c r="V18" s="10"/>
      <c r="W18" s="10">
        <v>1</v>
      </c>
      <c r="X18" s="10">
        <v>100</v>
      </c>
      <c r="Y18" s="10"/>
      <c r="Z18" s="10"/>
      <c r="AA18" s="12">
        <f t="shared" si="1"/>
        <v>12900</v>
      </c>
      <c r="AB18" s="1">
        <v>12900</v>
      </c>
    </row>
    <row r="19" s="1" customFormat="1" ht="32" customHeight="1" spans="1:28">
      <c r="A19" s="6"/>
      <c r="B19" s="6" t="s">
        <v>464</v>
      </c>
      <c r="C19" s="7">
        <v>400</v>
      </c>
      <c r="D19" s="7">
        <v>8000</v>
      </c>
      <c r="E19" s="7"/>
      <c r="F19" s="7"/>
      <c r="G19" s="7"/>
      <c r="H19" s="7"/>
      <c r="I19" s="7"/>
      <c r="J19" s="7"/>
      <c r="K19" s="7"/>
      <c r="L19" s="7"/>
      <c r="M19" s="6"/>
      <c r="N19" s="6"/>
      <c r="O19" s="7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2">
        <f t="shared" si="1"/>
        <v>8000</v>
      </c>
      <c r="AB19" s="1">
        <v>8000</v>
      </c>
    </row>
    <row r="20" s="1" customFormat="1" ht="32" customHeight="1" spans="1:28">
      <c r="A20" s="6"/>
      <c r="B20" s="6" t="s">
        <v>465</v>
      </c>
      <c r="C20" s="7">
        <v>320</v>
      </c>
      <c r="D20" s="7">
        <v>6400</v>
      </c>
      <c r="E20" s="7">
        <v>50</v>
      </c>
      <c r="F20" s="7">
        <v>1250</v>
      </c>
      <c r="G20" s="7"/>
      <c r="H20" s="7"/>
      <c r="I20" s="7"/>
      <c r="J20" s="7"/>
      <c r="K20" s="7"/>
      <c r="L20" s="7"/>
      <c r="M20" s="6"/>
      <c r="N20" s="6"/>
      <c r="O20" s="7"/>
      <c r="P20" s="9"/>
      <c r="Q20" s="10"/>
      <c r="R20" s="10"/>
      <c r="S20" s="10"/>
      <c r="T20" s="10"/>
      <c r="U20" s="10"/>
      <c r="V20" s="10"/>
      <c r="W20" s="10">
        <v>1</v>
      </c>
      <c r="X20" s="10">
        <v>100</v>
      </c>
      <c r="Y20" s="10"/>
      <c r="Z20" s="10"/>
      <c r="AA20" s="12">
        <f t="shared" si="1"/>
        <v>7750</v>
      </c>
      <c r="AB20" s="1">
        <v>7750</v>
      </c>
    </row>
    <row r="21" s="1" customFormat="1" ht="32" customHeight="1" spans="1:28">
      <c r="A21" s="6"/>
      <c r="B21" s="6" t="s">
        <v>466</v>
      </c>
      <c r="C21" s="7">
        <v>450</v>
      </c>
      <c r="D21" s="7">
        <v>9000</v>
      </c>
      <c r="E21" s="7"/>
      <c r="F21" s="7"/>
      <c r="G21" s="7"/>
      <c r="H21" s="7"/>
      <c r="I21" s="7"/>
      <c r="J21" s="7"/>
      <c r="K21" s="7"/>
      <c r="L21" s="7"/>
      <c r="M21" s="6"/>
      <c r="N21" s="6"/>
      <c r="O21" s="7"/>
      <c r="P21" s="9"/>
      <c r="Q21" s="10">
        <v>2</v>
      </c>
      <c r="R21" s="10">
        <v>200</v>
      </c>
      <c r="S21" s="10"/>
      <c r="T21" s="10"/>
      <c r="U21" s="10"/>
      <c r="V21" s="10"/>
      <c r="W21" s="10"/>
      <c r="X21" s="10"/>
      <c r="Y21" s="10"/>
      <c r="Z21" s="10"/>
      <c r="AA21" s="12">
        <f t="shared" si="1"/>
        <v>9200</v>
      </c>
      <c r="AB21" s="1">
        <v>9200</v>
      </c>
    </row>
    <row r="22" s="1" customFormat="1" ht="32" customHeight="1" spans="1:28">
      <c r="A22" s="6"/>
      <c r="B22" s="6" t="s">
        <v>467</v>
      </c>
      <c r="C22" s="7">
        <v>330</v>
      </c>
      <c r="D22" s="7">
        <v>6600</v>
      </c>
      <c r="E22" s="7">
        <v>96</v>
      </c>
      <c r="F22" s="7">
        <v>2400</v>
      </c>
      <c r="G22" s="7"/>
      <c r="H22" s="7"/>
      <c r="I22" s="7"/>
      <c r="J22" s="7"/>
      <c r="K22" s="7"/>
      <c r="L22" s="7"/>
      <c r="M22" s="6"/>
      <c r="N22" s="6"/>
      <c r="O22" s="7"/>
      <c r="P22" s="9"/>
      <c r="Q22" s="10">
        <v>2</v>
      </c>
      <c r="R22" s="10">
        <v>200</v>
      </c>
      <c r="S22" s="10"/>
      <c r="T22" s="10"/>
      <c r="U22" s="10"/>
      <c r="V22" s="10"/>
      <c r="W22" s="10"/>
      <c r="X22" s="10"/>
      <c r="Y22" s="10"/>
      <c r="Z22" s="10"/>
      <c r="AA22" s="12">
        <f t="shared" si="1"/>
        <v>9200</v>
      </c>
      <c r="AB22" s="1">
        <v>9200</v>
      </c>
    </row>
    <row r="23" s="1" customFormat="1" ht="32" customHeight="1" spans="1:28">
      <c r="A23" s="6"/>
      <c r="B23" s="6" t="s">
        <v>468</v>
      </c>
      <c r="C23" s="7">
        <v>600</v>
      </c>
      <c r="D23" s="7">
        <v>12000</v>
      </c>
      <c r="E23" s="7">
        <v>80</v>
      </c>
      <c r="F23" s="7">
        <v>2000</v>
      </c>
      <c r="G23" s="7"/>
      <c r="H23" s="7"/>
      <c r="I23" s="7"/>
      <c r="J23" s="7"/>
      <c r="K23" s="7"/>
      <c r="L23" s="7"/>
      <c r="M23" s="6"/>
      <c r="N23" s="6"/>
      <c r="O23" s="7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2">
        <f t="shared" si="1"/>
        <v>14000</v>
      </c>
      <c r="AB23" s="1">
        <v>14000</v>
      </c>
    </row>
    <row r="24" s="1" customFormat="1" ht="32" customHeight="1" spans="1:28">
      <c r="A24" s="6"/>
      <c r="B24" s="6" t="s">
        <v>469</v>
      </c>
      <c r="C24" s="7">
        <v>491</v>
      </c>
      <c r="D24" s="7">
        <v>9820</v>
      </c>
      <c r="E24" s="7"/>
      <c r="F24" s="7"/>
      <c r="G24" s="7"/>
      <c r="H24" s="7"/>
      <c r="I24" s="7"/>
      <c r="J24" s="7"/>
      <c r="K24" s="7"/>
      <c r="L24" s="7"/>
      <c r="M24" s="6"/>
      <c r="N24" s="6"/>
      <c r="O24" s="7"/>
      <c r="P24" s="9"/>
      <c r="Q24" s="10"/>
      <c r="R24" s="10"/>
      <c r="S24" s="10"/>
      <c r="T24" s="10"/>
      <c r="U24" s="10">
        <v>1</v>
      </c>
      <c r="V24" s="10">
        <v>500</v>
      </c>
      <c r="W24" s="10"/>
      <c r="X24" s="10"/>
      <c r="Y24" s="10"/>
      <c r="Z24" s="10"/>
      <c r="AA24" s="12">
        <f t="shared" si="1"/>
        <v>10320</v>
      </c>
      <c r="AB24" s="1">
        <v>10320</v>
      </c>
    </row>
    <row r="25" s="1" customFormat="1" ht="32" customHeight="1" spans="1:28">
      <c r="A25" s="6"/>
      <c r="B25" s="6" t="s">
        <v>470</v>
      </c>
      <c r="C25" s="7">
        <v>529</v>
      </c>
      <c r="D25" s="7">
        <v>10580</v>
      </c>
      <c r="E25" s="7">
        <v>60</v>
      </c>
      <c r="F25" s="7">
        <v>1500</v>
      </c>
      <c r="G25" s="7"/>
      <c r="H25" s="7"/>
      <c r="I25" s="7"/>
      <c r="J25" s="7"/>
      <c r="K25" s="7"/>
      <c r="L25" s="7"/>
      <c r="M25" s="6"/>
      <c r="N25" s="6"/>
      <c r="O25" s="7">
        <v>440</v>
      </c>
      <c r="P25" s="9">
        <v>6600</v>
      </c>
      <c r="Q25" s="10">
        <v>2</v>
      </c>
      <c r="R25" s="10">
        <v>200</v>
      </c>
      <c r="S25" s="10"/>
      <c r="T25" s="10"/>
      <c r="U25" s="10"/>
      <c r="V25" s="10"/>
      <c r="W25" s="10">
        <v>1</v>
      </c>
      <c r="X25" s="10">
        <v>100</v>
      </c>
      <c r="Y25" s="10"/>
      <c r="Z25" s="10"/>
      <c r="AA25" s="12">
        <f t="shared" si="1"/>
        <v>18980</v>
      </c>
      <c r="AB25" s="1">
        <v>18980</v>
      </c>
    </row>
    <row r="26" s="1" customFormat="1" ht="32" customHeight="1" spans="1:28">
      <c r="A26" s="6"/>
      <c r="B26" s="6" t="s">
        <v>471</v>
      </c>
      <c r="C26" s="7">
        <v>490</v>
      </c>
      <c r="D26" s="7">
        <v>9800</v>
      </c>
      <c r="E26" s="7">
        <v>170</v>
      </c>
      <c r="F26" s="7">
        <v>4250</v>
      </c>
      <c r="G26" s="7"/>
      <c r="H26" s="7"/>
      <c r="I26" s="7"/>
      <c r="J26" s="7"/>
      <c r="K26" s="7"/>
      <c r="L26" s="7"/>
      <c r="M26" s="6"/>
      <c r="N26" s="6"/>
      <c r="O26" s="7"/>
      <c r="P26" s="9"/>
      <c r="Q26" s="10">
        <v>2</v>
      </c>
      <c r="R26" s="10">
        <v>200</v>
      </c>
      <c r="S26" s="10"/>
      <c r="T26" s="10"/>
      <c r="U26" s="10">
        <v>2</v>
      </c>
      <c r="V26" s="10">
        <v>1000</v>
      </c>
      <c r="W26" s="10">
        <v>1</v>
      </c>
      <c r="X26" s="10">
        <v>100</v>
      </c>
      <c r="Y26" s="10"/>
      <c r="Z26" s="10"/>
      <c r="AA26" s="12">
        <f t="shared" si="1"/>
        <v>15350</v>
      </c>
      <c r="AB26" s="1">
        <v>15350</v>
      </c>
    </row>
    <row r="27" s="1" customFormat="1" ht="32" customHeight="1" spans="1:28">
      <c r="A27" s="6"/>
      <c r="B27" s="6" t="s">
        <v>472</v>
      </c>
      <c r="C27" s="7">
        <v>690</v>
      </c>
      <c r="D27" s="7">
        <v>13800</v>
      </c>
      <c r="E27" s="7"/>
      <c r="F27" s="7"/>
      <c r="G27" s="7"/>
      <c r="H27" s="7"/>
      <c r="I27" s="7"/>
      <c r="J27" s="7"/>
      <c r="K27" s="7"/>
      <c r="L27" s="7"/>
      <c r="M27" s="6"/>
      <c r="N27" s="6"/>
      <c r="O27" s="7"/>
      <c r="P27" s="9"/>
      <c r="Q27" s="10">
        <v>1</v>
      </c>
      <c r="R27" s="10">
        <v>100</v>
      </c>
      <c r="S27" s="10"/>
      <c r="T27" s="10"/>
      <c r="U27" s="10"/>
      <c r="V27" s="10"/>
      <c r="W27" s="10"/>
      <c r="X27" s="10"/>
      <c r="Y27" s="10"/>
      <c r="Z27" s="10"/>
      <c r="AA27" s="12">
        <f t="shared" si="1"/>
        <v>13900</v>
      </c>
      <c r="AB27" s="1">
        <v>13900</v>
      </c>
    </row>
    <row r="28" s="1" customFormat="1" ht="32" customHeight="1" spans="1:28">
      <c r="A28" s="6"/>
      <c r="B28" s="6" t="s">
        <v>473</v>
      </c>
      <c r="C28" s="7">
        <v>200</v>
      </c>
      <c r="D28" s="7">
        <v>4000</v>
      </c>
      <c r="E28" s="7"/>
      <c r="F28" s="7"/>
      <c r="G28" s="7"/>
      <c r="H28" s="7"/>
      <c r="I28" s="7"/>
      <c r="J28" s="7"/>
      <c r="K28" s="7"/>
      <c r="L28" s="7"/>
      <c r="M28" s="6"/>
      <c r="N28" s="6"/>
      <c r="O28" s="7"/>
      <c r="P28" s="9"/>
      <c r="Q28" s="10">
        <v>1</v>
      </c>
      <c r="R28" s="10">
        <v>100</v>
      </c>
      <c r="S28" s="10"/>
      <c r="T28" s="10"/>
      <c r="U28" s="10"/>
      <c r="V28" s="10"/>
      <c r="W28" s="10"/>
      <c r="X28" s="10"/>
      <c r="Y28" s="10"/>
      <c r="Z28" s="10"/>
      <c r="AA28" s="12">
        <f t="shared" si="1"/>
        <v>4100</v>
      </c>
      <c r="AB28" s="1">
        <v>4100</v>
      </c>
    </row>
    <row r="29" s="1" customFormat="1" ht="32" customHeight="1" spans="1:28">
      <c r="A29" s="6"/>
      <c r="B29" s="6" t="s">
        <v>474</v>
      </c>
      <c r="C29" s="7">
        <v>400</v>
      </c>
      <c r="D29" s="7">
        <v>8000</v>
      </c>
      <c r="E29" s="7"/>
      <c r="F29" s="7"/>
      <c r="G29" s="7"/>
      <c r="H29" s="7"/>
      <c r="I29" s="7"/>
      <c r="J29" s="7"/>
      <c r="K29" s="7"/>
      <c r="L29" s="7"/>
      <c r="M29" s="6"/>
      <c r="N29" s="6"/>
      <c r="O29" s="7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2">
        <f t="shared" si="1"/>
        <v>8000</v>
      </c>
      <c r="AB29" s="1">
        <v>8000</v>
      </c>
    </row>
    <row r="30" s="1" customFormat="1" ht="32" customHeight="1" spans="1:28">
      <c r="A30" s="6"/>
      <c r="B30" s="6" t="s">
        <v>475</v>
      </c>
      <c r="C30" s="7">
        <v>400</v>
      </c>
      <c r="D30" s="7">
        <v>8000</v>
      </c>
      <c r="E30" s="7"/>
      <c r="F30" s="7"/>
      <c r="G30" s="7"/>
      <c r="H30" s="7"/>
      <c r="I30" s="7"/>
      <c r="J30" s="7"/>
      <c r="K30" s="7"/>
      <c r="L30" s="7"/>
      <c r="M30" s="6"/>
      <c r="N30" s="6"/>
      <c r="O30" s="7"/>
      <c r="P30" s="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2">
        <f t="shared" si="1"/>
        <v>8000</v>
      </c>
      <c r="AB30" s="1">
        <v>8000</v>
      </c>
    </row>
    <row r="31" s="1" customFormat="1" ht="32" customHeight="1" spans="1:28">
      <c r="A31" s="6"/>
      <c r="B31" s="6" t="s">
        <v>476</v>
      </c>
      <c r="C31" s="7">
        <v>300</v>
      </c>
      <c r="D31" s="7">
        <v>6000</v>
      </c>
      <c r="E31" s="7"/>
      <c r="F31" s="7"/>
      <c r="G31" s="7"/>
      <c r="H31" s="7"/>
      <c r="I31" s="7"/>
      <c r="J31" s="7"/>
      <c r="K31" s="7"/>
      <c r="L31" s="7"/>
      <c r="M31" s="6"/>
      <c r="N31" s="6"/>
      <c r="O31" s="7"/>
      <c r="P31" s="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2">
        <f t="shared" si="1"/>
        <v>6000</v>
      </c>
      <c r="AB31" s="1">
        <v>6000</v>
      </c>
    </row>
    <row r="32" s="1" customFormat="1" ht="32" customHeight="1" spans="1:28">
      <c r="A32" s="6"/>
      <c r="B32" s="6" t="s">
        <v>477</v>
      </c>
      <c r="C32" s="7">
        <v>280</v>
      </c>
      <c r="D32" s="7">
        <v>5600</v>
      </c>
      <c r="E32" s="7">
        <v>135</v>
      </c>
      <c r="F32" s="7">
        <v>3375</v>
      </c>
      <c r="G32" s="7"/>
      <c r="H32" s="7"/>
      <c r="I32" s="7"/>
      <c r="J32" s="7"/>
      <c r="K32" s="7"/>
      <c r="L32" s="7"/>
      <c r="M32" s="6"/>
      <c r="N32" s="6"/>
      <c r="O32" s="7"/>
      <c r="P32" s="9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2">
        <f t="shared" si="1"/>
        <v>8975</v>
      </c>
      <c r="AB32" s="1">
        <v>8975</v>
      </c>
    </row>
    <row r="33" s="1" customFormat="1" ht="32" customHeight="1" spans="1:27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6"/>
      <c r="N33" s="6"/>
      <c r="O33" s="7"/>
      <c r="P33" s="9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2"/>
    </row>
    <row r="34" s="1" customFormat="1" ht="32" customHeight="1" spans="1:27">
      <c r="A34" s="6"/>
      <c r="B34" s="6" t="s">
        <v>478</v>
      </c>
      <c r="C34" s="7">
        <v>390</v>
      </c>
      <c r="D34" s="7">
        <v>7800</v>
      </c>
      <c r="E34" s="7"/>
      <c r="F34" s="7"/>
      <c r="G34" s="7"/>
      <c r="H34" s="7"/>
      <c r="I34" s="7"/>
      <c r="J34" s="7"/>
      <c r="K34" s="7"/>
      <c r="L34" s="7"/>
      <c r="M34" s="6"/>
      <c r="N34" s="6"/>
      <c r="O34" s="7"/>
      <c r="P34" s="9"/>
      <c r="Q34" s="10">
        <v>1</v>
      </c>
      <c r="R34" s="10">
        <v>100</v>
      </c>
      <c r="S34" s="10"/>
      <c r="T34" s="10"/>
      <c r="U34" s="10"/>
      <c r="V34" s="10"/>
      <c r="W34" s="10"/>
      <c r="X34" s="10"/>
      <c r="Y34" s="10"/>
      <c r="Z34" s="10"/>
      <c r="AA34" s="12">
        <f>D34+F34+H34+J34+L34+N34+P34+R34+T34+V34+X34</f>
        <v>7900</v>
      </c>
    </row>
    <row r="35" s="1" customFormat="1" ht="32" customHeight="1" spans="1:27">
      <c r="A35" s="6"/>
      <c r="B35" s="6" t="s">
        <v>479</v>
      </c>
      <c r="C35" s="7">
        <v>320</v>
      </c>
      <c r="D35" s="7">
        <v>6400</v>
      </c>
      <c r="E35" s="7"/>
      <c r="F35" s="7"/>
      <c r="G35" s="7"/>
      <c r="H35" s="7"/>
      <c r="I35" s="7"/>
      <c r="J35" s="7"/>
      <c r="K35" s="7"/>
      <c r="L35" s="7"/>
      <c r="M35" s="6"/>
      <c r="N35" s="6"/>
      <c r="O35" s="7"/>
      <c r="P35" s="9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2">
        <f t="shared" ref="AA35:AA58" si="2">D35+F35+H35+J35+L35+N35+P35+R35+T35+V35+X35</f>
        <v>6400</v>
      </c>
    </row>
    <row r="36" s="1" customFormat="1" ht="32" customHeight="1" spans="1:27">
      <c r="A36" s="6"/>
      <c r="B36" s="6" t="s">
        <v>480</v>
      </c>
      <c r="C36" s="7">
        <v>200</v>
      </c>
      <c r="D36" s="7">
        <v>4000</v>
      </c>
      <c r="E36" s="7"/>
      <c r="F36" s="7"/>
      <c r="G36" s="7"/>
      <c r="H36" s="7"/>
      <c r="I36" s="7"/>
      <c r="J36" s="7"/>
      <c r="K36" s="7"/>
      <c r="L36" s="7"/>
      <c r="M36" s="6"/>
      <c r="N36" s="6"/>
      <c r="O36" s="7"/>
      <c r="P36" s="9"/>
      <c r="Q36" s="10">
        <v>1</v>
      </c>
      <c r="R36" s="10">
        <v>100</v>
      </c>
      <c r="S36" s="10"/>
      <c r="T36" s="10"/>
      <c r="U36" s="10"/>
      <c r="V36" s="10"/>
      <c r="W36" s="10"/>
      <c r="X36" s="10"/>
      <c r="Y36" s="10"/>
      <c r="Z36" s="10"/>
      <c r="AA36" s="12">
        <f t="shared" si="2"/>
        <v>4100</v>
      </c>
    </row>
    <row r="37" s="1" customFormat="1" ht="32" customHeight="1" spans="1:27">
      <c r="A37" s="6"/>
      <c r="B37" s="6" t="s">
        <v>481</v>
      </c>
      <c r="C37" s="7">
        <v>170</v>
      </c>
      <c r="D37" s="7">
        <v>3400</v>
      </c>
      <c r="E37" s="7"/>
      <c r="F37" s="7"/>
      <c r="G37" s="7"/>
      <c r="H37" s="7"/>
      <c r="I37" s="7"/>
      <c r="J37" s="7"/>
      <c r="K37" s="7"/>
      <c r="L37" s="7"/>
      <c r="M37" s="6"/>
      <c r="N37" s="6"/>
      <c r="O37" s="7"/>
      <c r="P37" s="9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2">
        <f t="shared" si="2"/>
        <v>3400</v>
      </c>
    </row>
    <row r="38" s="1" customFormat="1" ht="32" customHeight="1" spans="1:27">
      <c r="A38" s="6"/>
      <c r="B38" s="6" t="s">
        <v>468</v>
      </c>
      <c r="C38" s="7">
        <v>200</v>
      </c>
      <c r="D38" s="7">
        <v>4000</v>
      </c>
      <c r="E38" s="7"/>
      <c r="F38" s="7"/>
      <c r="G38" s="7"/>
      <c r="H38" s="7"/>
      <c r="I38" s="7"/>
      <c r="J38" s="7"/>
      <c r="K38" s="7"/>
      <c r="L38" s="7"/>
      <c r="M38" s="6"/>
      <c r="N38" s="6"/>
      <c r="O38" s="7"/>
      <c r="P38" s="9"/>
      <c r="Q38" s="10">
        <v>1</v>
      </c>
      <c r="R38" s="10">
        <v>100</v>
      </c>
      <c r="S38" s="10"/>
      <c r="T38" s="10"/>
      <c r="U38" s="10"/>
      <c r="V38" s="10"/>
      <c r="W38" s="10"/>
      <c r="X38" s="10"/>
      <c r="Y38" s="10"/>
      <c r="Z38" s="10"/>
      <c r="AA38" s="12">
        <f t="shared" si="2"/>
        <v>4100</v>
      </c>
    </row>
    <row r="39" s="1" customFormat="1" ht="32" customHeight="1" spans="1:27">
      <c r="A39" s="6"/>
      <c r="B39" s="6" t="s">
        <v>482</v>
      </c>
      <c r="C39" s="7">
        <v>200</v>
      </c>
      <c r="D39" s="7">
        <v>4000</v>
      </c>
      <c r="E39" s="7"/>
      <c r="F39" s="7"/>
      <c r="G39" s="7"/>
      <c r="H39" s="7"/>
      <c r="I39" s="7"/>
      <c r="J39" s="7"/>
      <c r="K39" s="7"/>
      <c r="L39" s="7"/>
      <c r="M39" s="6"/>
      <c r="N39" s="6"/>
      <c r="O39" s="7"/>
      <c r="P39" s="9"/>
      <c r="Q39" s="10">
        <v>1</v>
      </c>
      <c r="R39" s="10">
        <v>100</v>
      </c>
      <c r="S39" s="10"/>
      <c r="T39" s="10"/>
      <c r="U39" s="10"/>
      <c r="V39" s="10"/>
      <c r="W39" s="10"/>
      <c r="X39" s="10"/>
      <c r="Y39" s="10"/>
      <c r="Z39" s="10"/>
      <c r="AA39" s="12">
        <f t="shared" si="2"/>
        <v>4100</v>
      </c>
    </row>
    <row r="40" s="1" customFormat="1" ht="32" customHeight="1" spans="1:27">
      <c r="A40" s="6"/>
      <c r="B40" s="6" t="s">
        <v>483</v>
      </c>
      <c r="C40" s="7">
        <v>210</v>
      </c>
      <c r="D40" s="7">
        <v>4200</v>
      </c>
      <c r="E40" s="7"/>
      <c r="F40" s="7"/>
      <c r="G40" s="7"/>
      <c r="H40" s="7"/>
      <c r="I40" s="7"/>
      <c r="J40" s="7"/>
      <c r="K40" s="7"/>
      <c r="L40" s="7"/>
      <c r="M40" s="6"/>
      <c r="N40" s="6"/>
      <c r="O40" s="7"/>
      <c r="P40" s="9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2">
        <f t="shared" si="2"/>
        <v>4200</v>
      </c>
    </row>
    <row r="41" s="1" customFormat="1" ht="32" customHeight="1" spans="1:27">
      <c r="A41" s="6"/>
      <c r="B41" s="6" t="s">
        <v>484</v>
      </c>
      <c r="C41" s="7">
        <v>500</v>
      </c>
      <c r="D41" s="7">
        <v>10000</v>
      </c>
      <c r="E41" s="7"/>
      <c r="F41" s="7"/>
      <c r="G41" s="7"/>
      <c r="H41" s="7"/>
      <c r="I41" s="7"/>
      <c r="J41" s="7"/>
      <c r="K41" s="7"/>
      <c r="L41" s="7"/>
      <c r="M41" s="6"/>
      <c r="N41" s="6"/>
      <c r="O41" s="7"/>
      <c r="P41" s="9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2">
        <f t="shared" si="2"/>
        <v>10000</v>
      </c>
    </row>
    <row r="42" s="1" customFormat="1" ht="32" customHeight="1" spans="1:27">
      <c r="A42" s="6"/>
      <c r="B42" s="6" t="s">
        <v>485</v>
      </c>
      <c r="C42" s="7">
        <v>300</v>
      </c>
      <c r="D42" s="7">
        <v>6000</v>
      </c>
      <c r="E42" s="7"/>
      <c r="F42" s="7"/>
      <c r="G42" s="7"/>
      <c r="H42" s="7"/>
      <c r="I42" s="7"/>
      <c r="J42" s="7"/>
      <c r="K42" s="7"/>
      <c r="L42" s="7"/>
      <c r="M42" s="6"/>
      <c r="N42" s="6"/>
      <c r="O42" s="7"/>
      <c r="P42" s="9"/>
      <c r="Q42" s="10">
        <v>1</v>
      </c>
      <c r="R42" s="10">
        <v>100</v>
      </c>
      <c r="S42" s="10"/>
      <c r="T42" s="10"/>
      <c r="U42" s="10"/>
      <c r="V42" s="10"/>
      <c r="W42" s="10"/>
      <c r="X42" s="10"/>
      <c r="Y42" s="10"/>
      <c r="Z42" s="10"/>
      <c r="AA42" s="12">
        <f t="shared" si="2"/>
        <v>6100</v>
      </c>
    </row>
    <row r="43" s="1" customFormat="1" ht="32" customHeight="1" spans="1:27">
      <c r="A43" s="6"/>
      <c r="B43" s="6" t="s">
        <v>486</v>
      </c>
      <c r="C43" s="7">
        <v>230</v>
      </c>
      <c r="D43" s="7">
        <v>4600</v>
      </c>
      <c r="E43" s="7"/>
      <c r="F43" s="7"/>
      <c r="G43" s="7"/>
      <c r="H43" s="7"/>
      <c r="I43" s="7"/>
      <c r="J43" s="7"/>
      <c r="K43" s="7"/>
      <c r="L43" s="7"/>
      <c r="M43" s="6"/>
      <c r="N43" s="6"/>
      <c r="O43" s="7"/>
      <c r="P43" s="9"/>
      <c r="Q43" s="10">
        <v>1</v>
      </c>
      <c r="R43" s="10">
        <v>100</v>
      </c>
      <c r="S43" s="10"/>
      <c r="T43" s="10"/>
      <c r="U43" s="10"/>
      <c r="V43" s="10"/>
      <c r="W43" s="10"/>
      <c r="X43" s="10"/>
      <c r="Y43" s="10"/>
      <c r="Z43" s="10"/>
      <c r="AA43" s="12">
        <f t="shared" si="2"/>
        <v>4700</v>
      </c>
    </row>
    <row r="44" s="1" customFormat="1" ht="32" customHeight="1" spans="1:27">
      <c r="A44" s="6"/>
      <c r="B44" s="6" t="s">
        <v>487</v>
      </c>
      <c r="C44" s="7">
        <v>110</v>
      </c>
      <c r="D44" s="7">
        <v>2200</v>
      </c>
      <c r="E44" s="7"/>
      <c r="F44" s="7"/>
      <c r="G44" s="7"/>
      <c r="H44" s="7"/>
      <c r="I44" s="7"/>
      <c r="J44" s="7"/>
      <c r="K44" s="7"/>
      <c r="L44" s="7"/>
      <c r="M44" s="6"/>
      <c r="N44" s="6"/>
      <c r="O44" s="7"/>
      <c r="P44" s="9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2">
        <f t="shared" si="2"/>
        <v>2200</v>
      </c>
    </row>
    <row r="45" s="1" customFormat="1" ht="32" customHeight="1" spans="1:27">
      <c r="A45" s="6"/>
      <c r="B45" s="6" t="s">
        <v>488</v>
      </c>
      <c r="C45" s="7">
        <v>265</v>
      </c>
      <c r="D45" s="7">
        <v>5300</v>
      </c>
      <c r="E45" s="7"/>
      <c r="F45" s="7"/>
      <c r="G45" s="7"/>
      <c r="H45" s="7"/>
      <c r="I45" s="7"/>
      <c r="J45" s="7"/>
      <c r="K45" s="7"/>
      <c r="L45" s="7"/>
      <c r="M45" s="6"/>
      <c r="N45" s="6"/>
      <c r="O45" s="7"/>
      <c r="P45" s="9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2">
        <f t="shared" si="2"/>
        <v>5300</v>
      </c>
    </row>
    <row r="46" s="1" customFormat="1" ht="32" customHeight="1" spans="1:27">
      <c r="A46" s="6"/>
      <c r="B46" s="6" t="s">
        <v>489</v>
      </c>
      <c r="C46" s="7">
        <v>300</v>
      </c>
      <c r="D46" s="7">
        <v>6000</v>
      </c>
      <c r="E46" s="7"/>
      <c r="F46" s="7"/>
      <c r="G46" s="7"/>
      <c r="H46" s="7"/>
      <c r="I46" s="7"/>
      <c r="J46" s="7"/>
      <c r="K46" s="7"/>
      <c r="L46" s="7"/>
      <c r="M46" s="6"/>
      <c r="N46" s="6"/>
      <c r="O46" s="7"/>
      <c r="P46" s="9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2">
        <f t="shared" si="2"/>
        <v>6000</v>
      </c>
    </row>
    <row r="47" s="1" customFormat="1" ht="32" customHeight="1" spans="1:27">
      <c r="A47" s="6"/>
      <c r="B47" s="6" t="s">
        <v>490</v>
      </c>
      <c r="C47" s="7">
        <v>210</v>
      </c>
      <c r="D47" s="7">
        <v>4200</v>
      </c>
      <c r="E47" s="7"/>
      <c r="F47" s="7"/>
      <c r="G47" s="7"/>
      <c r="H47" s="7"/>
      <c r="I47" s="7"/>
      <c r="J47" s="7"/>
      <c r="K47" s="7"/>
      <c r="L47" s="7"/>
      <c r="M47" s="6"/>
      <c r="N47" s="6"/>
      <c r="O47" s="7"/>
      <c r="P47" s="9"/>
      <c r="Q47" s="10">
        <v>1</v>
      </c>
      <c r="R47" s="10">
        <v>100</v>
      </c>
      <c r="S47" s="10"/>
      <c r="T47" s="10"/>
      <c r="U47" s="10"/>
      <c r="V47" s="10"/>
      <c r="W47" s="10"/>
      <c r="X47" s="10"/>
      <c r="Y47" s="10"/>
      <c r="Z47" s="10"/>
      <c r="AA47" s="12">
        <f t="shared" si="2"/>
        <v>4300</v>
      </c>
    </row>
    <row r="48" s="1" customFormat="1" ht="32" customHeight="1" spans="1:27">
      <c r="A48" s="6"/>
      <c r="B48" s="6" t="s">
        <v>491</v>
      </c>
      <c r="C48" s="7">
        <v>700</v>
      </c>
      <c r="D48" s="7">
        <v>14000</v>
      </c>
      <c r="E48" s="7"/>
      <c r="F48" s="7"/>
      <c r="G48" s="7"/>
      <c r="H48" s="7"/>
      <c r="I48" s="7"/>
      <c r="J48" s="7"/>
      <c r="K48" s="7"/>
      <c r="L48" s="7"/>
      <c r="M48" s="6"/>
      <c r="N48" s="6"/>
      <c r="O48" s="7"/>
      <c r="P48" s="9"/>
      <c r="Q48" s="10">
        <v>1</v>
      </c>
      <c r="R48" s="10">
        <v>100</v>
      </c>
      <c r="S48" s="10"/>
      <c r="T48" s="10"/>
      <c r="U48" s="10"/>
      <c r="V48" s="10"/>
      <c r="W48" s="10"/>
      <c r="X48" s="10"/>
      <c r="Y48" s="10"/>
      <c r="Z48" s="10"/>
      <c r="AA48" s="12">
        <f t="shared" si="2"/>
        <v>14100</v>
      </c>
    </row>
    <row r="49" s="1" customFormat="1" ht="32" customHeight="1" spans="1:27">
      <c r="A49" s="6"/>
      <c r="B49" s="6" t="s">
        <v>492</v>
      </c>
      <c r="C49" s="7">
        <v>280</v>
      </c>
      <c r="D49" s="7">
        <v>5600</v>
      </c>
      <c r="E49" s="7"/>
      <c r="F49" s="7"/>
      <c r="G49" s="7"/>
      <c r="H49" s="7"/>
      <c r="I49" s="7"/>
      <c r="J49" s="7"/>
      <c r="K49" s="7"/>
      <c r="L49" s="7"/>
      <c r="M49" s="6"/>
      <c r="N49" s="6"/>
      <c r="O49" s="7"/>
      <c r="P49" s="9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2">
        <f t="shared" si="2"/>
        <v>5600</v>
      </c>
    </row>
    <row r="50" s="1" customFormat="1" ht="32" customHeight="1" spans="1:27">
      <c r="A50" s="6"/>
      <c r="B50" s="6" t="s">
        <v>493</v>
      </c>
      <c r="C50" s="7">
        <v>610</v>
      </c>
      <c r="D50" s="7">
        <v>12200</v>
      </c>
      <c r="E50" s="7"/>
      <c r="F50" s="7"/>
      <c r="G50" s="7"/>
      <c r="H50" s="7"/>
      <c r="I50" s="7"/>
      <c r="J50" s="7"/>
      <c r="K50" s="7"/>
      <c r="L50" s="7"/>
      <c r="M50" s="6"/>
      <c r="N50" s="6"/>
      <c r="O50" s="7"/>
      <c r="P50" s="9"/>
      <c r="Q50" s="10">
        <v>1</v>
      </c>
      <c r="R50" s="10">
        <v>100</v>
      </c>
      <c r="S50" s="10"/>
      <c r="T50" s="10"/>
      <c r="U50" s="10"/>
      <c r="V50" s="10"/>
      <c r="W50" s="10"/>
      <c r="X50" s="10"/>
      <c r="Y50" s="10"/>
      <c r="Z50" s="10"/>
      <c r="AA50" s="12">
        <f t="shared" si="2"/>
        <v>12300</v>
      </c>
    </row>
    <row r="51" s="1" customFormat="1" ht="32" customHeight="1" spans="1:27">
      <c r="A51" s="6"/>
      <c r="B51" s="6" t="s">
        <v>494</v>
      </c>
      <c r="C51" s="7">
        <v>260</v>
      </c>
      <c r="D51" s="7">
        <v>5200</v>
      </c>
      <c r="E51" s="7"/>
      <c r="F51" s="7"/>
      <c r="G51" s="7"/>
      <c r="H51" s="7"/>
      <c r="I51" s="7"/>
      <c r="J51" s="7"/>
      <c r="K51" s="7"/>
      <c r="L51" s="7"/>
      <c r="M51" s="6"/>
      <c r="N51" s="6"/>
      <c r="O51" s="7"/>
      <c r="P51" s="9"/>
      <c r="Q51" s="10">
        <v>1</v>
      </c>
      <c r="R51" s="10">
        <v>100</v>
      </c>
      <c r="S51" s="10"/>
      <c r="T51" s="10"/>
      <c r="U51" s="10"/>
      <c r="V51" s="10"/>
      <c r="W51" s="10"/>
      <c r="X51" s="10"/>
      <c r="Y51" s="10"/>
      <c r="Z51" s="10"/>
      <c r="AA51" s="12">
        <f t="shared" si="2"/>
        <v>5300</v>
      </c>
    </row>
    <row r="52" s="1" customFormat="1" ht="32" customHeight="1" spans="1:27">
      <c r="A52" s="6"/>
      <c r="B52" s="6" t="s">
        <v>495</v>
      </c>
      <c r="C52" s="7">
        <v>370</v>
      </c>
      <c r="D52" s="7">
        <v>7400</v>
      </c>
      <c r="E52" s="7"/>
      <c r="F52" s="7"/>
      <c r="G52" s="7"/>
      <c r="H52" s="7"/>
      <c r="I52" s="7"/>
      <c r="J52" s="7"/>
      <c r="K52" s="7"/>
      <c r="L52" s="7"/>
      <c r="M52" s="6"/>
      <c r="N52" s="6"/>
      <c r="O52" s="7"/>
      <c r="P52" s="9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2">
        <f t="shared" si="2"/>
        <v>7400</v>
      </c>
    </row>
    <row r="53" s="1" customFormat="1" ht="32" customHeight="1" spans="1:27">
      <c r="A53" s="6"/>
      <c r="B53" s="6" t="s">
        <v>496</v>
      </c>
      <c r="C53" s="7">
        <v>120</v>
      </c>
      <c r="D53" s="7">
        <v>2400</v>
      </c>
      <c r="E53" s="7"/>
      <c r="F53" s="7"/>
      <c r="G53" s="7"/>
      <c r="H53" s="7"/>
      <c r="I53" s="7"/>
      <c r="J53" s="7"/>
      <c r="K53" s="7"/>
      <c r="L53" s="7"/>
      <c r="M53" s="6"/>
      <c r="N53" s="6"/>
      <c r="O53" s="7"/>
      <c r="P53" s="9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2">
        <f t="shared" si="2"/>
        <v>2400</v>
      </c>
    </row>
    <row r="54" s="1" customFormat="1" ht="32" customHeight="1" spans="1:27">
      <c r="A54" s="6"/>
      <c r="B54" s="6" t="s">
        <v>497</v>
      </c>
      <c r="C54" s="7">
        <v>270</v>
      </c>
      <c r="D54" s="7">
        <v>5400</v>
      </c>
      <c r="E54" s="7"/>
      <c r="F54" s="7"/>
      <c r="G54" s="7"/>
      <c r="H54" s="7"/>
      <c r="I54" s="7"/>
      <c r="J54" s="7"/>
      <c r="K54" s="7"/>
      <c r="L54" s="7"/>
      <c r="M54" s="6"/>
      <c r="N54" s="6"/>
      <c r="O54" s="7"/>
      <c r="P54" s="9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2">
        <f t="shared" si="2"/>
        <v>5400</v>
      </c>
    </row>
    <row r="55" s="1" customFormat="1" ht="32" customHeight="1" spans="1:27">
      <c r="A55" s="6"/>
      <c r="B55" s="6" t="s">
        <v>498</v>
      </c>
      <c r="C55" s="7">
        <v>250</v>
      </c>
      <c r="D55" s="7">
        <v>5000</v>
      </c>
      <c r="E55" s="7"/>
      <c r="F55" s="7"/>
      <c r="G55" s="7"/>
      <c r="H55" s="7"/>
      <c r="I55" s="7"/>
      <c r="J55" s="7"/>
      <c r="K55" s="7"/>
      <c r="L55" s="7"/>
      <c r="M55" s="6"/>
      <c r="N55" s="6"/>
      <c r="O55" s="7"/>
      <c r="P55" s="9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2">
        <f t="shared" si="2"/>
        <v>5000</v>
      </c>
    </row>
    <row r="56" s="1" customFormat="1" ht="32" customHeight="1" spans="1:27">
      <c r="A56" s="6"/>
      <c r="B56" s="6" t="s">
        <v>499</v>
      </c>
      <c r="C56" s="7">
        <v>200</v>
      </c>
      <c r="D56" s="7">
        <v>4000</v>
      </c>
      <c r="E56" s="7"/>
      <c r="F56" s="7"/>
      <c r="G56" s="7"/>
      <c r="H56" s="7"/>
      <c r="I56" s="7"/>
      <c r="J56" s="7"/>
      <c r="K56" s="7"/>
      <c r="L56" s="7"/>
      <c r="M56" s="6"/>
      <c r="N56" s="6"/>
      <c r="O56" s="7"/>
      <c r="P56" s="9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2">
        <f t="shared" si="2"/>
        <v>4000</v>
      </c>
    </row>
    <row r="57" s="1" customFormat="1" ht="32" customHeight="1" spans="1:27">
      <c r="A57" s="6"/>
      <c r="B57" s="6" t="s">
        <v>500</v>
      </c>
      <c r="C57" s="7">
        <v>215</v>
      </c>
      <c r="D57" s="7">
        <v>4300</v>
      </c>
      <c r="E57" s="7"/>
      <c r="F57" s="7"/>
      <c r="G57" s="7"/>
      <c r="H57" s="7"/>
      <c r="I57" s="7"/>
      <c r="J57" s="7"/>
      <c r="K57" s="7"/>
      <c r="L57" s="7"/>
      <c r="M57" s="6"/>
      <c r="N57" s="6"/>
      <c r="O57" s="7"/>
      <c r="P57" s="9"/>
      <c r="Q57" s="10">
        <v>1</v>
      </c>
      <c r="R57" s="10">
        <v>100</v>
      </c>
      <c r="S57" s="10"/>
      <c r="T57" s="10"/>
      <c r="U57" s="10"/>
      <c r="V57" s="10"/>
      <c r="W57" s="10"/>
      <c r="X57" s="10"/>
      <c r="Y57" s="10"/>
      <c r="Z57" s="10"/>
      <c r="AA57" s="12">
        <f t="shared" si="2"/>
        <v>4400</v>
      </c>
    </row>
    <row r="58" s="1" customFormat="1" ht="32" customHeight="1" spans="1:27">
      <c r="A58" s="6"/>
      <c r="B58" s="6" t="s">
        <v>501</v>
      </c>
      <c r="C58" s="7">
        <v>240</v>
      </c>
      <c r="D58" s="7">
        <v>4800</v>
      </c>
      <c r="E58" s="7"/>
      <c r="F58" s="7"/>
      <c r="G58" s="7"/>
      <c r="H58" s="7"/>
      <c r="I58" s="7"/>
      <c r="J58" s="7"/>
      <c r="K58" s="7"/>
      <c r="L58" s="7"/>
      <c r="M58" s="6"/>
      <c r="N58" s="6"/>
      <c r="O58" s="7"/>
      <c r="P58" s="9"/>
      <c r="Q58" s="10">
        <v>1</v>
      </c>
      <c r="R58" s="10">
        <v>100</v>
      </c>
      <c r="S58" s="10"/>
      <c r="T58" s="10"/>
      <c r="U58" s="10"/>
      <c r="V58" s="10"/>
      <c r="W58" s="10"/>
      <c r="X58" s="10"/>
      <c r="Y58" s="10"/>
      <c r="Z58" s="10"/>
      <c r="AA58" s="12">
        <f t="shared" si="2"/>
        <v>4900</v>
      </c>
    </row>
    <row r="59" s="1" customFormat="1" ht="32" customHeight="1" spans="1:27">
      <c r="A59" s="6"/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6"/>
      <c r="N59" s="6"/>
      <c r="O59" s="7"/>
      <c r="P59" s="9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2"/>
    </row>
    <row r="60" s="1" customFormat="1" ht="32" customHeight="1" spans="1:27">
      <c r="A60" s="6"/>
      <c r="B60" s="7" t="s">
        <v>502</v>
      </c>
      <c r="C60" s="7">
        <v>525</v>
      </c>
      <c r="D60" s="7">
        <v>10500</v>
      </c>
      <c r="E60" s="7"/>
      <c r="F60" s="7"/>
      <c r="G60" s="7"/>
      <c r="H60" s="7"/>
      <c r="I60" s="7"/>
      <c r="J60" s="7"/>
      <c r="K60" s="7"/>
      <c r="L60" s="7"/>
      <c r="M60" s="6"/>
      <c r="N60" s="6"/>
      <c r="O60" s="7"/>
      <c r="P60" s="9"/>
      <c r="Q60" s="10">
        <v>1</v>
      </c>
      <c r="R60" s="10">
        <v>100</v>
      </c>
      <c r="S60" s="10"/>
      <c r="T60" s="10"/>
      <c r="U60" s="10"/>
      <c r="V60" s="10"/>
      <c r="W60" s="10">
        <v>1</v>
      </c>
      <c r="X60" s="10">
        <v>100</v>
      </c>
      <c r="Y60" s="10"/>
      <c r="Z60" s="10"/>
      <c r="AA60" s="12">
        <f>D60+F60+H60+J60+L60+N60+P60+R60+T60+V60+X60</f>
        <v>10700</v>
      </c>
    </row>
    <row r="61" s="1" customFormat="1" ht="32" customHeight="1" spans="1:27">
      <c r="A61" s="6"/>
      <c r="B61" s="7" t="s">
        <v>503</v>
      </c>
      <c r="C61" s="7">
        <v>240</v>
      </c>
      <c r="D61" s="7">
        <v>4800</v>
      </c>
      <c r="E61" s="7"/>
      <c r="F61" s="7"/>
      <c r="G61" s="7"/>
      <c r="H61" s="7"/>
      <c r="I61" s="7"/>
      <c r="J61" s="7"/>
      <c r="K61" s="7"/>
      <c r="L61" s="7"/>
      <c r="M61" s="6"/>
      <c r="N61" s="6"/>
      <c r="O61" s="7"/>
      <c r="P61" s="9"/>
      <c r="Q61" s="10">
        <v>1</v>
      </c>
      <c r="R61" s="10">
        <v>100</v>
      </c>
      <c r="S61" s="10"/>
      <c r="T61" s="10"/>
      <c r="U61" s="10"/>
      <c r="V61" s="10"/>
      <c r="W61" s="10">
        <v>1</v>
      </c>
      <c r="X61" s="10">
        <v>100</v>
      </c>
      <c r="Y61" s="10"/>
      <c r="Z61" s="10"/>
      <c r="AA61" s="12">
        <f t="shared" ref="AA61:AA74" si="3">D61+F61+H61+J61+L61+N61+P61+R61+T61+V61+X61</f>
        <v>5000</v>
      </c>
    </row>
    <row r="62" s="1" customFormat="1" ht="32" customHeight="1" spans="1:27">
      <c r="A62" s="6"/>
      <c r="B62" s="7" t="s">
        <v>504</v>
      </c>
      <c r="C62" s="7">
        <v>260</v>
      </c>
      <c r="D62" s="7">
        <v>5200</v>
      </c>
      <c r="E62" s="7"/>
      <c r="F62" s="7"/>
      <c r="G62" s="7"/>
      <c r="H62" s="7"/>
      <c r="I62" s="7"/>
      <c r="J62" s="7"/>
      <c r="K62" s="7"/>
      <c r="L62" s="7"/>
      <c r="M62" s="6"/>
      <c r="N62" s="6"/>
      <c r="O62" s="7">
        <v>260</v>
      </c>
      <c r="P62" s="9">
        <v>3900</v>
      </c>
      <c r="Q62" s="10">
        <v>1</v>
      </c>
      <c r="R62" s="10">
        <v>100</v>
      </c>
      <c r="S62" s="10"/>
      <c r="T62" s="10"/>
      <c r="U62" s="10"/>
      <c r="V62" s="10"/>
      <c r="W62" s="10">
        <v>1</v>
      </c>
      <c r="X62" s="10">
        <v>100</v>
      </c>
      <c r="Y62" s="10"/>
      <c r="Z62" s="10"/>
      <c r="AA62" s="12">
        <f t="shared" si="3"/>
        <v>9300</v>
      </c>
    </row>
    <row r="63" s="1" customFormat="1" ht="32" customHeight="1" spans="1:27">
      <c r="A63" s="6"/>
      <c r="B63" s="7" t="s">
        <v>505</v>
      </c>
      <c r="C63" s="7">
        <v>490</v>
      </c>
      <c r="D63" s="7">
        <v>9800</v>
      </c>
      <c r="E63" s="7"/>
      <c r="F63" s="7"/>
      <c r="G63" s="7"/>
      <c r="H63" s="7"/>
      <c r="I63" s="7"/>
      <c r="J63" s="7"/>
      <c r="K63" s="7"/>
      <c r="L63" s="7"/>
      <c r="M63" s="6"/>
      <c r="N63" s="6"/>
      <c r="O63" s="7"/>
      <c r="P63" s="9"/>
      <c r="Q63" s="10">
        <v>1</v>
      </c>
      <c r="R63" s="10">
        <v>100</v>
      </c>
      <c r="S63" s="10"/>
      <c r="T63" s="10"/>
      <c r="U63" s="10"/>
      <c r="V63" s="10"/>
      <c r="W63" s="10">
        <v>1</v>
      </c>
      <c r="X63" s="10">
        <v>100</v>
      </c>
      <c r="Y63" s="10"/>
      <c r="Z63" s="10"/>
      <c r="AA63" s="12">
        <f t="shared" si="3"/>
        <v>10000</v>
      </c>
    </row>
    <row r="64" s="1" customFormat="1" ht="32" customHeight="1" spans="1:27">
      <c r="A64" s="6"/>
      <c r="B64" s="7" t="s">
        <v>506</v>
      </c>
      <c r="C64" s="7">
        <v>400</v>
      </c>
      <c r="D64" s="7">
        <v>8000</v>
      </c>
      <c r="E64" s="7"/>
      <c r="F64" s="7"/>
      <c r="G64" s="7"/>
      <c r="H64" s="7"/>
      <c r="I64" s="7"/>
      <c r="J64" s="7"/>
      <c r="K64" s="7"/>
      <c r="L64" s="7"/>
      <c r="M64" s="6"/>
      <c r="N64" s="6"/>
      <c r="O64" s="7">
        <v>520</v>
      </c>
      <c r="P64" s="9">
        <v>7800</v>
      </c>
      <c r="Q64" s="10">
        <v>2</v>
      </c>
      <c r="R64" s="10">
        <v>200</v>
      </c>
      <c r="S64" s="10"/>
      <c r="T64" s="10"/>
      <c r="U64" s="10"/>
      <c r="V64" s="10"/>
      <c r="W64" s="10">
        <v>1</v>
      </c>
      <c r="X64" s="10">
        <v>100</v>
      </c>
      <c r="Y64" s="10"/>
      <c r="Z64" s="10"/>
      <c r="AA64" s="12">
        <f t="shared" si="3"/>
        <v>16100</v>
      </c>
    </row>
    <row r="65" s="1" customFormat="1" ht="32" customHeight="1" spans="1:27">
      <c r="A65" s="6"/>
      <c r="B65" s="7" t="s">
        <v>507</v>
      </c>
      <c r="C65" s="7">
        <v>2080</v>
      </c>
      <c r="D65" s="7">
        <v>41600</v>
      </c>
      <c r="E65" s="7"/>
      <c r="F65" s="7"/>
      <c r="G65" s="7"/>
      <c r="H65" s="7"/>
      <c r="I65" s="7"/>
      <c r="J65" s="7"/>
      <c r="K65" s="7"/>
      <c r="L65" s="7"/>
      <c r="M65" s="6">
        <v>1085</v>
      </c>
      <c r="N65" s="6">
        <v>10850</v>
      </c>
      <c r="O65" s="7"/>
      <c r="P65" s="9"/>
      <c r="Q65" s="10">
        <v>2</v>
      </c>
      <c r="R65" s="10">
        <v>200</v>
      </c>
      <c r="S65" s="10"/>
      <c r="T65" s="10"/>
      <c r="U65" s="10"/>
      <c r="V65" s="10"/>
      <c r="W65" s="10">
        <v>1</v>
      </c>
      <c r="X65" s="10">
        <v>100</v>
      </c>
      <c r="Y65" s="10"/>
      <c r="Z65" s="10"/>
      <c r="AA65" s="12">
        <f t="shared" si="3"/>
        <v>52750</v>
      </c>
    </row>
    <row r="66" s="1" customFormat="1" ht="32" customHeight="1" spans="1:27">
      <c r="A66" s="6"/>
      <c r="B66" s="7" t="s">
        <v>508</v>
      </c>
      <c r="C66" s="7">
        <v>205</v>
      </c>
      <c r="D66" s="7">
        <v>4100</v>
      </c>
      <c r="E66" s="7"/>
      <c r="F66" s="7"/>
      <c r="G66" s="7"/>
      <c r="H66" s="7"/>
      <c r="I66" s="7"/>
      <c r="J66" s="7"/>
      <c r="K66" s="7"/>
      <c r="L66" s="7"/>
      <c r="M66" s="6">
        <v>775</v>
      </c>
      <c r="N66" s="6">
        <v>7750</v>
      </c>
      <c r="O66" s="7"/>
      <c r="P66" s="9"/>
      <c r="Q66" s="10">
        <v>2</v>
      </c>
      <c r="R66" s="10">
        <v>200</v>
      </c>
      <c r="S66" s="10"/>
      <c r="T66" s="10"/>
      <c r="U66" s="10"/>
      <c r="V66" s="10"/>
      <c r="W66" s="10">
        <v>1</v>
      </c>
      <c r="X66" s="10">
        <v>100</v>
      </c>
      <c r="Y66" s="10"/>
      <c r="Z66" s="10"/>
      <c r="AA66" s="12">
        <f t="shared" si="3"/>
        <v>12150</v>
      </c>
    </row>
    <row r="67" s="1" customFormat="1" ht="32" customHeight="1" spans="1:27">
      <c r="A67" s="6"/>
      <c r="B67" s="7" t="s">
        <v>509</v>
      </c>
      <c r="C67" s="7">
        <v>410</v>
      </c>
      <c r="D67" s="7">
        <v>8200</v>
      </c>
      <c r="E67" s="7"/>
      <c r="F67" s="7"/>
      <c r="G67" s="7"/>
      <c r="H67" s="7"/>
      <c r="I67" s="7"/>
      <c r="J67" s="7"/>
      <c r="K67" s="7"/>
      <c r="L67" s="7"/>
      <c r="M67" s="6"/>
      <c r="N67" s="6"/>
      <c r="O67" s="7">
        <v>550</v>
      </c>
      <c r="P67" s="9">
        <v>8250</v>
      </c>
      <c r="Q67" s="10">
        <v>2</v>
      </c>
      <c r="R67" s="10">
        <v>200</v>
      </c>
      <c r="S67" s="10"/>
      <c r="T67" s="10"/>
      <c r="U67" s="10"/>
      <c r="V67" s="10"/>
      <c r="W67" s="10">
        <v>1</v>
      </c>
      <c r="X67" s="10">
        <v>100</v>
      </c>
      <c r="Y67" s="10"/>
      <c r="Z67" s="10"/>
      <c r="AA67" s="12">
        <f t="shared" si="3"/>
        <v>16750</v>
      </c>
    </row>
    <row r="68" s="1" customFormat="1" ht="32" customHeight="1" spans="1:27">
      <c r="A68" s="6"/>
      <c r="B68" s="7" t="s">
        <v>510</v>
      </c>
      <c r="C68" s="7">
        <v>515</v>
      </c>
      <c r="D68" s="7">
        <v>10300</v>
      </c>
      <c r="E68" s="7"/>
      <c r="F68" s="7"/>
      <c r="G68" s="7"/>
      <c r="H68" s="7"/>
      <c r="I68" s="7"/>
      <c r="J68" s="7"/>
      <c r="K68" s="7"/>
      <c r="L68" s="7"/>
      <c r="M68" s="6"/>
      <c r="N68" s="6"/>
      <c r="O68" s="7"/>
      <c r="P68" s="9"/>
      <c r="Q68" s="10">
        <v>2</v>
      </c>
      <c r="R68" s="10">
        <v>200</v>
      </c>
      <c r="S68" s="10"/>
      <c r="T68" s="10"/>
      <c r="U68" s="10"/>
      <c r="V68" s="10"/>
      <c r="W68" s="10">
        <v>1</v>
      </c>
      <c r="X68" s="10">
        <v>100</v>
      </c>
      <c r="Y68" s="10"/>
      <c r="Z68" s="10"/>
      <c r="AA68" s="12">
        <f t="shared" si="3"/>
        <v>10600</v>
      </c>
    </row>
    <row r="69" s="1" customFormat="1" ht="32" customHeight="1" spans="1:27">
      <c r="A69" s="6"/>
      <c r="B69" s="7" t="s">
        <v>511</v>
      </c>
      <c r="C69" s="7">
        <v>210</v>
      </c>
      <c r="D69" s="7">
        <v>4200</v>
      </c>
      <c r="E69" s="7"/>
      <c r="F69" s="7"/>
      <c r="G69" s="7"/>
      <c r="H69" s="7"/>
      <c r="I69" s="7"/>
      <c r="J69" s="7"/>
      <c r="K69" s="7"/>
      <c r="L69" s="7"/>
      <c r="M69" s="6"/>
      <c r="N69" s="6"/>
      <c r="O69" s="7"/>
      <c r="P69" s="9"/>
      <c r="Q69" s="10">
        <v>2</v>
      </c>
      <c r="R69" s="10">
        <v>200</v>
      </c>
      <c r="S69" s="10"/>
      <c r="T69" s="10"/>
      <c r="U69" s="10"/>
      <c r="V69" s="10"/>
      <c r="W69" s="10">
        <v>1</v>
      </c>
      <c r="X69" s="10">
        <v>100</v>
      </c>
      <c r="Y69" s="10"/>
      <c r="Z69" s="10"/>
      <c r="AA69" s="12">
        <f t="shared" si="3"/>
        <v>4500</v>
      </c>
    </row>
    <row r="70" s="1" customFormat="1" ht="32" customHeight="1" spans="1:27">
      <c r="A70" s="6"/>
      <c r="B70" s="7" t="s">
        <v>512</v>
      </c>
      <c r="C70" s="7">
        <v>300</v>
      </c>
      <c r="D70" s="7">
        <v>6000</v>
      </c>
      <c r="E70" s="7"/>
      <c r="F70" s="7"/>
      <c r="G70" s="7"/>
      <c r="H70" s="7"/>
      <c r="I70" s="7"/>
      <c r="J70" s="7"/>
      <c r="K70" s="7"/>
      <c r="L70" s="7"/>
      <c r="M70" s="6"/>
      <c r="N70" s="6"/>
      <c r="O70" s="7"/>
      <c r="P70" s="9"/>
      <c r="Q70" s="10"/>
      <c r="R70" s="10"/>
      <c r="S70" s="10"/>
      <c r="T70" s="10"/>
      <c r="U70" s="10"/>
      <c r="V70" s="10"/>
      <c r="W70" s="10">
        <v>1</v>
      </c>
      <c r="X70" s="10">
        <v>100</v>
      </c>
      <c r="Y70" s="10"/>
      <c r="Z70" s="10"/>
      <c r="AA70" s="12">
        <f t="shared" si="3"/>
        <v>6100</v>
      </c>
    </row>
    <row r="71" s="1" customFormat="1" ht="32" customHeight="1" spans="1:27">
      <c r="A71" s="6"/>
      <c r="B71" s="7" t="s">
        <v>513</v>
      </c>
      <c r="C71" s="7">
        <v>300</v>
      </c>
      <c r="D71" s="7">
        <v>6000</v>
      </c>
      <c r="E71" s="7"/>
      <c r="F71" s="7"/>
      <c r="G71" s="7"/>
      <c r="H71" s="7"/>
      <c r="I71" s="7"/>
      <c r="J71" s="7"/>
      <c r="K71" s="7"/>
      <c r="L71" s="7"/>
      <c r="M71" s="6"/>
      <c r="N71" s="6"/>
      <c r="O71" s="7"/>
      <c r="P71" s="9"/>
      <c r="Q71" s="10"/>
      <c r="R71" s="10"/>
      <c r="S71" s="10"/>
      <c r="T71" s="10"/>
      <c r="U71" s="10"/>
      <c r="V71" s="10"/>
      <c r="W71" s="10">
        <v>1</v>
      </c>
      <c r="X71" s="10">
        <v>100</v>
      </c>
      <c r="Y71" s="10"/>
      <c r="Z71" s="10"/>
      <c r="AA71" s="12">
        <f t="shared" si="3"/>
        <v>6100</v>
      </c>
    </row>
    <row r="72" s="1" customFormat="1" ht="32" customHeight="1" spans="1:27">
      <c r="A72" s="6"/>
      <c r="B72" s="7" t="s">
        <v>514</v>
      </c>
      <c r="C72" s="7"/>
      <c r="D72" s="7"/>
      <c r="E72" s="7"/>
      <c r="F72" s="7"/>
      <c r="G72" s="7">
        <v>440</v>
      </c>
      <c r="H72" s="7">
        <v>11000</v>
      </c>
      <c r="I72" s="7"/>
      <c r="J72" s="7"/>
      <c r="K72" s="7">
        <v>150</v>
      </c>
      <c r="L72" s="7">
        <v>3750</v>
      </c>
      <c r="M72" s="6"/>
      <c r="N72" s="6"/>
      <c r="O72" s="7"/>
      <c r="P72" s="9"/>
      <c r="Q72" s="10">
        <v>2</v>
      </c>
      <c r="R72" s="10">
        <v>200</v>
      </c>
      <c r="S72" s="10"/>
      <c r="T72" s="10"/>
      <c r="U72" s="10"/>
      <c r="V72" s="10"/>
      <c r="W72" s="10">
        <v>1</v>
      </c>
      <c r="X72" s="10">
        <v>100</v>
      </c>
      <c r="Y72" s="10"/>
      <c r="Z72" s="10"/>
      <c r="AA72" s="12">
        <f t="shared" si="3"/>
        <v>15050</v>
      </c>
    </row>
    <row r="73" s="1" customFormat="1" ht="32" customHeight="1" spans="1:27">
      <c r="A73" s="6"/>
      <c r="B73" s="7" t="s">
        <v>515</v>
      </c>
      <c r="C73" s="7"/>
      <c r="D73" s="7"/>
      <c r="E73" s="7"/>
      <c r="F73" s="7"/>
      <c r="G73" s="7"/>
      <c r="H73" s="7"/>
      <c r="I73" s="7"/>
      <c r="J73" s="7"/>
      <c r="K73" s="7">
        <v>300</v>
      </c>
      <c r="L73" s="7">
        <v>7500</v>
      </c>
      <c r="M73" s="6"/>
      <c r="N73" s="6"/>
      <c r="O73" s="7"/>
      <c r="P73" s="9"/>
      <c r="Q73" s="10"/>
      <c r="R73" s="10"/>
      <c r="S73" s="10"/>
      <c r="T73" s="10"/>
      <c r="U73" s="10"/>
      <c r="V73" s="10"/>
      <c r="W73" s="10">
        <v>1</v>
      </c>
      <c r="X73" s="10">
        <v>100</v>
      </c>
      <c r="Y73" s="10"/>
      <c r="Z73" s="10"/>
      <c r="AA73" s="12">
        <f t="shared" si="3"/>
        <v>7600</v>
      </c>
    </row>
    <row r="74" s="1" customFormat="1" ht="32" customHeight="1" spans="1:27">
      <c r="A74" s="6"/>
      <c r="B74" s="7" t="s">
        <v>516</v>
      </c>
      <c r="C74" s="7"/>
      <c r="D74" s="7"/>
      <c r="E74" s="7"/>
      <c r="F74" s="7"/>
      <c r="G74" s="7"/>
      <c r="H74" s="7"/>
      <c r="I74" s="7"/>
      <c r="J74" s="7"/>
      <c r="K74" s="7">
        <v>300</v>
      </c>
      <c r="L74" s="7">
        <v>7500</v>
      </c>
      <c r="M74" s="6"/>
      <c r="N74" s="6"/>
      <c r="O74" s="7"/>
      <c r="P74" s="9"/>
      <c r="Q74" s="10"/>
      <c r="R74" s="10"/>
      <c r="S74" s="10"/>
      <c r="T74" s="10"/>
      <c r="U74" s="10"/>
      <c r="V74" s="10"/>
      <c r="W74" s="10">
        <v>1</v>
      </c>
      <c r="X74" s="10">
        <v>100</v>
      </c>
      <c r="Y74" s="10"/>
      <c r="Z74" s="10"/>
      <c r="AA74" s="12">
        <f t="shared" si="3"/>
        <v>7600</v>
      </c>
    </row>
    <row r="75" s="1" customFormat="1" ht="32" customHeight="1" spans="1:27">
      <c r="A75" s="6"/>
      <c r="B75" s="7" t="s">
        <v>203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6"/>
      <c r="N75" s="6"/>
      <c r="O75" s="7"/>
      <c r="P75" s="9"/>
      <c r="Q75" s="10"/>
      <c r="R75" s="10"/>
      <c r="S75" s="10"/>
      <c r="T75" s="10"/>
      <c r="U75" s="10"/>
      <c r="V75" s="10"/>
      <c r="W75" s="10"/>
      <c r="X75" s="10"/>
      <c r="Y75" s="10">
        <v>1</v>
      </c>
      <c r="Z75" s="10">
        <v>3900</v>
      </c>
      <c r="AA75" s="12">
        <v>3900</v>
      </c>
    </row>
    <row r="76" s="1" customFormat="1" ht="32" customHeight="1" spans="1:27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6"/>
      <c r="N76" s="6"/>
      <c r="O76" s="7"/>
      <c r="P76" s="9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2"/>
    </row>
    <row r="77" s="1" customFormat="1" ht="32" customHeight="1" spans="1:27">
      <c r="A77" s="6"/>
      <c r="B77" s="7" t="s">
        <v>517</v>
      </c>
      <c r="C77" s="7">
        <v>300</v>
      </c>
      <c r="D77" s="7">
        <v>6000</v>
      </c>
      <c r="E77" s="7"/>
      <c r="F77" s="7"/>
      <c r="G77" s="7"/>
      <c r="H77" s="7"/>
      <c r="I77" s="7"/>
      <c r="J77" s="7"/>
      <c r="K77" s="7"/>
      <c r="L77" s="7"/>
      <c r="M77" s="6"/>
      <c r="N77" s="6"/>
      <c r="O77" s="7">
        <v>3700</v>
      </c>
      <c r="P77" s="9">
        <v>55500</v>
      </c>
      <c r="Q77" s="10">
        <v>1</v>
      </c>
      <c r="R77" s="10">
        <v>100</v>
      </c>
      <c r="S77" s="10"/>
      <c r="T77" s="10"/>
      <c r="U77" s="10"/>
      <c r="V77" s="10"/>
      <c r="W77" s="10"/>
      <c r="X77" s="10"/>
      <c r="Y77" s="10"/>
      <c r="Z77" s="10"/>
      <c r="AA77" s="12">
        <f t="shared" ref="AA76:AA81" si="4">D77+F77+H77+J77+L77+N77+P77+R77+T77+V77+X77</f>
        <v>61600</v>
      </c>
    </row>
    <row r="78" s="1" customFormat="1" ht="32" customHeight="1" spans="1:27">
      <c r="A78" s="6"/>
      <c r="B78" s="7" t="s">
        <v>518</v>
      </c>
      <c r="C78" s="7">
        <v>700</v>
      </c>
      <c r="D78" s="7">
        <v>14000</v>
      </c>
      <c r="E78" s="7"/>
      <c r="F78" s="7"/>
      <c r="G78" s="7"/>
      <c r="H78" s="7"/>
      <c r="I78" s="7"/>
      <c r="J78" s="7"/>
      <c r="K78" s="7"/>
      <c r="L78" s="7"/>
      <c r="M78" s="6"/>
      <c r="N78" s="6"/>
      <c r="O78" s="7"/>
      <c r="P78" s="9"/>
      <c r="Q78" s="10">
        <v>1</v>
      </c>
      <c r="R78" s="10">
        <v>100</v>
      </c>
      <c r="S78" s="10"/>
      <c r="T78" s="10"/>
      <c r="U78" s="10"/>
      <c r="V78" s="10"/>
      <c r="W78" s="10"/>
      <c r="X78" s="10"/>
      <c r="Y78" s="10"/>
      <c r="Z78" s="10"/>
      <c r="AA78" s="12">
        <f t="shared" si="4"/>
        <v>14100</v>
      </c>
    </row>
    <row r="79" s="1" customFormat="1" ht="32" customHeight="1" spans="1:27">
      <c r="A79" s="6"/>
      <c r="B79" s="7" t="s">
        <v>519</v>
      </c>
      <c r="C79" s="7">
        <v>1500</v>
      </c>
      <c r="D79" s="7">
        <v>30000</v>
      </c>
      <c r="E79" s="7"/>
      <c r="F79" s="7"/>
      <c r="G79" s="7"/>
      <c r="H79" s="7"/>
      <c r="I79" s="7"/>
      <c r="J79" s="7"/>
      <c r="K79" s="7"/>
      <c r="L79" s="7"/>
      <c r="M79" s="6"/>
      <c r="N79" s="6"/>
      <c r="O79" s="7"/>
      <c r="P79" s="9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2">
        <f t="shared" si="4"/>
        <v>30000</v>
      </c>
    </row>
    <row r="80" s="1" customFormat="1" ht="32" customHeight="1" spans="1:27">
      <c r="A80" s="6"/>
      <c r="B80" s="7" t="s">
        <v>520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6"/>
      <c r="N80" s="6"/>
      <c r="O80" s="7">
        <v>800</v>
      </c>
      <c r="P80" s="9">
        <v>12000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2">
        <f t="shared" si="4"/>
        <v>12000</v>
      </c>
    </row>
    <row r="81" s="1" customFormat="1" ht="32" customHeight="1" spans="1:27">
      <c r="A81" s="6"/>
      <c r="B81" s="7" t="s">
        <v>521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6"/>
      <c r="N81" s="6"/>
      <c r="O81" s="7">
        <v>800</v>
      </c>
      <c r="P81" s="9">
        <v>12000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2">
        <f t="shared" si="4"/>
        <v>12000</v>
      </c>
    </row>
    <row r="82" s="1" customFormat="1" ht="32" customHeight="1" spans="1:27">
      <c r="A82" s="6"/>
      <c r="B82" s="6"/>
      <c r="C82" s="7"/>
      <c r="D82" s="7"/>
      <c r="E82" s="7"/>
      <c r="F82" s="7"/>
      <c r="G82" s="7"/>
      <c r="H82" s="7"/>
      <c r="I82" s="7"/>
      <c r="J82" s="7"/>
      <c r="K82" s="7"/>
      <c r="L82" s="7"/>
      <c r="M82" s="6"/>
      <c r="N82" s="6"/>
      <c r="O82" s="7"/>
      <c r="P82" s="9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2"/>
    </row>
    <row r="83" s="1" customFormat="1" spans="1:27">
      <c r="A83" s="13">
        <v>1</v>
      </c>
      <c r="B83" s="6" t="s">
        <v>522</v>
      </c>
      <c r="C83" s="14">
        <v>510</v>
      </c>
      <c r="D83" s="15">
        <f>C83*20</f>
        <v>10200</v>
      </c>
      <c r="E83" s="14"/>
      <c r="F83" s="15"/>
      <c r="G83" s="13"/>
      <c r="H83" s="13"/>
      <c r="I83" s="13"/>
      <c r="J83" s="13"/>
      <c r="K83" s="13"/>
      <c r="L83" s="13"/>
      <c r="M83" s="6"/>
      <c r="N83" s="6"/>
      <c r="O83" s="6">
        <v>400</v>
      </c>
      <c r="P83" s="10">
        <f>O83*15</f>
        <v>6000</v>
      </c>
      <c r="Q83" s="10">
        <v>2</v>
      </c>
      <c r="R83" s="10">
        <v>200</v>
      </c>
      <c r="S83" s="10">
        <v>200</v>
      </c>
      <c r="T83" s="10">
        <f>S83*5</f>
        <v>1000</v>
      </c>
      <c r="U83" s="10"/>
      <c r="V83" s="10"/>
      <c r="W83" s="10"/>
      <c r="X83" s="10"/>
      <c r="Y83" s="10"/>
      <c r="Z83" s="10"/>
      <c r="AA83" s="6">
        <f>D83+F83+H83+J83+L83+N83+P83+R83+T83+V83+X83+Z83</f>
        <v>17400</v>
      </c>
    </row>
    <row r="84" s="1" customFormat="1" spans="1:27">
      <c r="A84" s="13">
        <v>2</v>
      </c>
      <c r="B84" s="6" t="s">
        <v>523</v>
      </c>
      <c r="C84" s="14">
        <v>610</v>
      </c>
      <c r="D84" s="15">
        <f>C84*20</f>
        <v>12200</v>
      </c>
      <c r="E84" s="14"/>
      <c r="F84" s="15"/>
      <c r="G84" s="13"/>
      <c r="H84" s="13"/>
      <c r="I84" s="13"/>
      <c r="J84" s="13"/>
      <c r="K84" s="13"/>
      <c r="L84" s="13"/>
      <c r="M84" s="6">
        <v>410</v>
      </c>
      <c r="N84" s="6">
        <f>M84*10</f>
        <v>4100</v>
      </c>
      <c r="O84" s="6"/>
      <c r="P84" s="10"/>
      <c r="Q84" s="10">
        <v>1</v>
      </c>
      <c r="R84" s="10">
        <v>100</v>
      </c>
      <c r="S84" s="10">
        <v>200</v>
      </c>
      <c r="T84" s="10">
        <f>S84*5</f>
        <v>1000</v>
      </c>
      <c r="U84" s="10"/>
      <c r="V84" s="10"/>
      <c r="W84" s="10"/>
      <c r="X84" s="10"/>
      <c r="Y84" s="10"/>
      <c r="Z84" s="10"/>
      <c r="AA84" s="6">
        <f>D84+F84+H84+J84+L84+N84+P84+R84+T84+V84+X84+Z84</f>
        <v>17400</v>
      </c>
    </row>
    <row r="85" s="1" customFormat="1" spans="1:27">
      <c r="A85" s="13">
        <v>4</v>
      </c>
      <c r="B85" s="6" t="s">
        <v>524</v>
      </c>
      <c r="C85" s="14">
        <v>240</v>
      </c>
      <c r="D85" s="15">
        <f t="shared" ref="D85:D112" si="5">C85*20</f>
        <v>4800</v>
      </c>
      <c r="E85" s="14"/>
      <c r="F85" s="15"/>
      <c r="G85" s="13"/>
      <c r="H85" s="13"/>
      <c r="I85" s="13"/>
      <c r="J85" s="13"/>
      <c r="K85" s="13"/>
      <c r="L85" s="13"/>
      <c r="M85" s="6"/>
      <c r="N85" s="6"/>
      <c r="O85" s="6"/>
      <c r="P85" s="10"/>
      <c r="Q85" s="10">
        <v>2</v>
      </c>
      <c r="R85" s="10">
        <f t="shared" ref="R85:R89" si="6">Q85*100</f>
        <v>200</v>
      </c>
      <c r="S85" s="10"/>
      <c r="T85" s="10"/>
      <c r="U85" s="10"/>
      <c r="V85" s="10"/>
      <c r="W85" s="10"/>
      <c r="X85" s="10"/>
      <c r="Y85" s="10"/>
      <c r="Z85" s="10"/>
      <c r="AA85" s="6">
        <f t="shared" ref="AA85:AA147" si="7">D85+F85+H85+J85+L85+N85+P85+R85+T85+V85+X85+Z85</f>
        <v>5000</v>
      </c>
    </row>
    <row r="86" s="1" customFormat="1" spans="1:27">
      <c r="A86" s="13">
        <v>5</v>
      </c>
      <c r="B86" s="6" t="s">
        <v>525</v>
      </c>
      <c r="C86" s="14">
        <v>310</v>
      </c>
      <c r="D86" s="15">
        <f t="shared" si="5"/>
        <v>6200</v>
      </c>
      <c r="E86" s="14">
        <v>115</v>
      </c>
      <c r="F86" s="15">
        <f t="shared" ref="F85:F90" si="8">E86*25</f>
        <v>2875</v>
      </c>
      <c r="G86" s="13"/>
      <c r="H86" s="13"/>
      <c r="I86" s="13"/>
      <c r="J86" s="13"/>
      <c r="K86" s="13"/>
      <c r="L86" s="13"/>
      <c r="M86" s="6">
        <v>349</v>
      </c>
      <c r="N86" s="6">
        <f>M86*10</f>
        <v>3490</v>
      </c>
      <c r="O86" s="6"/>
      <c r="P86" s="10"/>
      <c r="Q86" s="10">
        <v>2</v>
      </c>
      <c r="R86" s="10">
        <f t="shared" si="6"/>
        <v>200</v>
      </c>
      <c r="S86" s="10"/>
      <c r="T86" s="10"/>
      <c r="U86" s="10"/>
      <c r="V86" s="10"/>
      <c r="W86" s="10"/>
      <c r="X86" s="10"/>
      <c r="Y86" s="10"/>
      <c r="Z86" s="10"/>
      <c r="AA86" s="6">
        <f t="shared" si="7"/>
        <v>12765</v>
      </c>
    </row>
    <row r="87" s="1" customFormat="1" spans="1:28">
      <c r="A87" s="13">
        <v>6</v>
      </c>
      <c r="B87" s="6" t="s">
        <v>526</v>
      </c>
      <c r="C87" s="14">
        <v>395</v>
      </c>
      <c r="D87" s="15">
        <f t="shared" si="5"/>
        <v>7900</v>
      </c>
      <c r="E87" s="14"/>
      <c r="F87" s="15"/>
      <c r="G87" s="13"/>
      <c r="H87" s="13"/>
      <c r="I87" s="13"/>
      <c r="J87" s="13"/>
      <c r="K87" s="13"/>
      <c r="L87" s="13"/>
      <c r="M87" s="6"/>
      <c r="N87" s="6"/>
      <c r="O87" s="6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6">
        <f t="shared" si="7"/>
        <v>7900</v>
      </c>
      <c r="AB87" s="1">
        <v>4100</v>
      </c>
    </row>
    <row r="88" s="1" customFormat="1" spans="1:27">
      <c r="A88" s="13">
        <v>7</v>
      </c>
      <c r="B88" s="6" t="s">
        <v>527</v>
      </c>
      <c r="C88" s="14">
        <v>300</v>
      </c>
      <c r="D88" s="15">
        <f t="shared" si="5"/>
        <v>6000</v>
      </c>
      <c r="E88" s="14">
        <v>120</v>
      </c>
      <c r="F88" s="15">
        <f t="shared" si="8"/>
        <v>3000</v>
      </c>
      <c r="G88" s="13"/>
      <c r="H88" s="13"/>
      <c r="I88" s="13"/>
      <c r="J88" s="13"/>
      <c r="K88" s="13"/>
      <c r="L88" s="13"/>
      <c r="M88" s="6"/>
      <c r="N88" s="6"/>
      <c r="O88" s="6"/>
      <c r="P88" s="10"/>
      <c r="Q88" s="10">
        <v>2</v>
      </c>
      <c r="R88" s="10">
        <f t="shared" si="6"/>
        <v>200</v>
      </c>
      <c r="S88" s="10"/>
      <c r="T88" s="10"/>
      <c r="U88" s="10">
        <v>1</v>
      </c>
      <c r="V88" s="10">
        <v>500</v>
      </c>
      <c r="W88" s="10"/>
      <c r="X88" s="10"/>
      <c r="Y88" s="10"/>
      <c r="Z88" s="10"/>
      <c r="AA88" s="6">
        <f t="shared" si="7"/>
        <v>9700</v>
      </c>
    </row>
    <row r="89" s="1" customFormat="1" spans="1:27">
      <c r="A89" s="13">
        <v>8</v>
      </c>
      <c r="B89" s="6" t="s">
        <v>528</v>
      </c>
      <c r="C89" s="14">
        <v>295</v>
      </c>
      <c r="D89" s="15">
        <f t="shared" si="5"/>
        <v>5900</v>
      </c>
      <c r="E89" s="14">
        <v>120</v>
      </c>
      <c r="F89" s="15">
        <f t="shared" si="8"/>
        <v>3000</v>
      </c>
      <c r="G89" s="13"/>
      <c r="H89" s="13"/>
      <c r="I89" s="13"/>
      <c r="J89" s="13"/>
      <c r="K89" s="13"/>
      <c r="L89" s="13"/>
      <c r="M89" s="6"/>
      <c r="N89" s="6"/>
      <c r="O89" s="6"/>
      <c r="P89" s="10"/>
      <c r="Q89" s="10">
        <v>2</v>
      </c>
      <c r="R89" s="10">
        <f t="shared" si="6"/>
        <v>200</v>
      </c>
      <c r="S89" s="10"/>
      <c r="T89" s="10"/>
      <c r="U89" s="10"/>
      <c r="V89" s="10"/>
      <c r="W89" s="10"/>
      <c r="X89" s="10"/>
      <c r="Y89" s="10"/>
      <c r="Z89" s="10"/>
      <c r="AA89" s="6">
        <f t="shared" si="7"/>
        <v>9100</v>
      </c>
    </row>
    <row r="90" s="1" customFormat="1" spans="1:27">
      <c r="A90" s="13">
        <v>9</v>
      </c>
      <c r="B90" s="6" t="s">
        <v>529</v>
      </c>
      <c r="C90" s="14">
        <v>215</v>
      </c>
      <c r="D90" s="15">
        <f t="shared" si="5"/>
        <v>4300</v>
      </c>
      <c r="E90" s="14">
        <v>24</v>
      </c>
      <c r="F90" s="15">
        <f t="shared" si="8"/>
        <v>600</v>
      </c>
      <c r="G90" s="13"/>
      <c r="H90" s="13"/>
      <c r="I90" s="13"/>
      <c r="J90" s="13"/>
      <c r="K90" s="13"/>
      <c r="L90" s="13"/>
      <c r="M90" s="6"/>
      <c r="N90" s="6"/>
      <c r="O90" s="6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6">
        <f t="shared" si="7"/>
        <v>4900</v>
      </c>
    </row>
    <row r="91" s="1" customFormat="1" spans="1:27">
      <c r="A91" s="13">
        <v>10</v>
      </c>
      <c r="B91" s="6" t="s">
        <v>530</v>
      </c>
      <c r="C91" s="14">
        <v>530</v>
      </c>
      <c r="D91" s="15">
        <f t="shared" si="5"/>
        <v>10600</v>
      </c>
      <c r="E91" s="14"/>
      <c r="F91" s="15"/>
      <c r="G91" s="13"/>
      <c r="H91" s="13"/>
      <c r="I91" s="13"/>
      <c r="J91" s="13"/>
      <c r="K91" s="13"/>
      <c r="L91" s="13"/>
      <c r="M91" s="6">
        <v>250</v>
      </c>
      <c r="N91" s="6">
        <f>M91*10</f>
        <v>2500</v>
      </c>
      <c r="O91" s="6"/>
      <c r="P91" s="10"/>
      <c r="Q91" s="10">
        <v>1</v>
      </c>
      <c r="R91" s="10">
        <f t="shared" ref="R91:R98" si="9">Q91*100</f>
        <v>100</v>
      </c>
      <c r="S91" s="10"/>
      <c r="T91" s="10"/>
      <c r="U91" s="10"/>
      <c r="V91" s="10"/>
      <c r="W91" s="10"/>
      <c r="X91" s="10"/>
      <c r="Y91" s="10"/>
      <c r="Z91" s="10"/>
      <c r="AA91" s="6">
        <f t="shared" si="7"/>
        <v>13200</v>
      </c>
    </row>
    <row r="92" s="1" customFormat="1" spans="1:27">
      <c r="A92" s="13">
        <v>11</v>
      </c>
      <c r="B92" s="6" t="s">
        <v>531</v>
      </c>
      <c r="C92" s="14">
        <v>200</v>
      </c>
      <c r="D92" s="15">
        <f t="shared" si="5"/>
        <v>4000</v>
      </c>
      <c r="E92" s="14"/>
      <c r="F92" s="15"/>
      <c r="G92" s="13"/>
      <c r="H92" s="13"/>
      <c r="I92" s="13"/>
      <c r="J92" s="13"/>
      <c r="K92" s="13"/>
      <c r="L92" s="13"/>
      <c r="M92" s="6"/>
      <c r="N92" s="6"/>
      <c r="O92" s="6">
        <f>[1]无人机追肥!F6</f>
        <v>200</v>
      </c>
      <c r="P92" s="10">
        <f t="shared" ref="P92:P97" si="10">O92*15</f>
        <v>3000</v>
      </c>
      <c r="Q92" s="10"/>
      <c r="R92" s="10">
        <f t="shared" si="9"/>
        <v>0</v>
      </c>
      <c r="S92" s="10"/>
      <c r="T92" s="10"/>
      <c r="U92" s="10"/>
      <c r="V92" s="10"/>
      <c r="W92" s="10"/>
      <c r="X92" s="10"/>
      <c r="Y92" s="10"/>
      <c r="Z92" s="10"/>
      <c r="AA92" s="6">
        <f t="shared" si="7"/>
        <v>7000</v>
      </c>
    </row>
    <row r="93" s="1" customFormat="1" spans="1:27">
      <c r="A93" s="13">
        <v>12</v>
      </c>
      <c r="B93" s="6" t="s">
        <v>532</v>
      </c>
      <c r="C93" s="14">
        <v>540</v>
      </c>
      <c r="D93" s="15">
        <f t="shared" si="5"/>
        <v>10800</v>
      </c>
      <c r="E93" s="14">
        <v>75</v>
      </c>
      <c r="F93" s="15">
        <f t="shared" ref="F93:F95" si="11">E93*25</f>
        <v>1875</v>
      </c>
      <c r="G93" s="13"/>
      <c r="H93" s="13"/>
      <c r="I93" s="13"/>
      <c r="J93" s="13"/>
      <c r="K93" s="13"/>
      <c r="L93" s="13"/>
      <c r="M93" s="6"/>
      <c r="N93" s="6"/>
      <c r="O93" s="6">
        <f>[1]无人机追肥!F7</f>
        <v>747</v>
      </c>
      <c r="P93" s="10">
        <f t="shared" si="10"/>
        <v>11205</v>
      </c>
      <c r="Q93" s="10">
        <v>2</v>
      </c>
      <c r="R93" s="10">
        <f t="shared" si="9"/>
        <v>200</v>
      </c>
      <c r="S93" s="10">
        <v>200</v>
      </c>
      <c r="T93" s="10">
        <f>S93*5</f>
        <v>1000</v>
      </c>
      <c r="U93" s="10"/>
      <c r="V93" s="10"/>
      <c r="W93" s="10"/>
      <c r="X93" s="10"/>
      <c r="Y93" s="10"/>
      <c r="Z93" s="10"/>
      <c r="AA93" s="6">
        <f t="shared" si="7"/>
        <v>25080</v>
      </c>
    </row>
    <row r="94" s="1" customFormat="1" spans="1:27">
      <c r="A94" s="13">
        <v>13</v>
      </c>
      <c r="B94" s="6" t="s">
        <v>533</v>
      </c>
      <c r="C94" s="14">
        <v>540</v>
      </c>
      <c r="D94" s="15">
        <f t="shared" si="5"/>
        <v>10800</v>
      </c>
      <c r="E94" s="14"/>
      <c r="F94" s="15">
        <f t="shared" si="11"/>
        <v>0</v>
      </c>
      <c r="G94" s="13"/>
      <c r="H94" s="13"/>
      <c r="I94" s="13"/>
      <c r="J94" s="13"/>
      <c r="K94" s="13"/>
      <c r="L94" s="13"/>
      <c r="M94" s="6"/>
      <c r="N94" s="6"/>
      <c r="O94" s="6"/>
      <c r="P94" s="10"/>
      <c r="Q94" s="10">
        <v>1</v>
      </c>
      <c r="R94" s="10">
        <f t="shared" si="9"/>
        <v>100</v>
      </c>
      <c r="S94" s="10"/>
      <c r="T94" s="10"/>
      <c r="U94" s="10"/>
      <c r="V94" s="10"/>
      <c r="W94" s="10"/>
      <c r="X94" s="10"/>
      <c r="Y94" s="10"/>
      <c r="Z94" s="10"/>
      <c r="AA94" s="6">
        <f t="shared" si="7"/>
        <v>10900</v>
      </c>
    </row>
    <row r="95" s="1" customFormat="1" spans="1:27">
      <c r="A95" s="13">
        <v>14</v>
      </c>
      <c r="B95" s="6" t="s">
        <v>534</v>
      </c>
      <c r="C95" s="14">
        <v>460</v>
      </c>
      <c r="D95" s="15">
        <f t="shared" si="5"/>
        <v>9200</v>
      </c>
      <c r="E95" s="14"/>
      <c r="F95" s="15">
        <f t="shared" si="11"/>
        <v>0</v>
      </c>
      <c r="G95" s="13"/>
      <c r="H95" s="13"/>
      <c r="I95" s="13"/>
      <c r="J95" s="13"/>
      <c r="K95" s="13"/>
      <c r="L95" s="13"/>
      <c r="M95" s="6"/>
      <c r="N95" s="6"/>
      <c r="O95" s="6"/>
      <c r="P95" s="10"/>
      <c r="Q95" s="10">
        <v>2</v>
      </c>
      <c r="R95" s="10">
        <f t="shared" si="9"/>
        <v>200</v>
      </c>
      <c r="S95" s="10"/>
      <c r="T95" s="10"/>
      <c r="U95" s="10"/>
      <c r="V95" s="10"/>
      <c r="W95" s="10"/>
      <c r="X95" s="10"/>
      <c r="Y95" s="10"/>
      <c r="Z95" s="10"/>
      <c r="AA95" s="6">
        <f t="shared" si="7"/>
        <v>9400</v>
      </c>
    </row>
    <row r="96" s="1" customFormat="1" spans="1:27">
      <c r="A96" s="13">
        <v>15</v>
      </c>
      <c r="B96" s="6" t="s">
        <v>535</v>
      </c>
      <c r="C96" s="14">
        <v>240</v>
      </c>
      <c r="D96" s="15">
        <f t="shared" si="5"/>
        <v>4800</v>
      </c>
      <c r="E96" s="14"/>
      <c r="F96" s="15"/>
      <c r="G96" s="13"/>
      <c r="H96" s="13"/>
      <c r="I96" s="13"/>
      <c r="J96" s="13"/>
      <c r="K96" s="13"/>
      <c r="L96" s="13"/>
      <c r="M96" s="6"/>
      <c r="N96" s="6"/>
      <c r="O96" s="6"/>
      <c r="P96" s="10"/>
      <c r="Q96" s="10">
        <v>1</v>
      </c>
      <c r="R96" s="10">
        <f t="shared" si="9"/>
        <v>100</v>
      </c>
      <c r="S96" s="10"/>
      <c r="T96" s="10"/>
      <c r="U96" s="10"/>
      <c r="V96" s="10"/>
      <c r="W96" s="10"/>
      <c r="X96" s="10"/>
      <c r="Y96" s="10"/>
      <c r="Z96" s="10"/>
      <c r="AA96" s="6">
        <f t="shared" si="7"/>
        <v>4900</v>
      </c>
    </row>
    <row r="97" s="1" customFormat="1" spans="1:27">
      <c r="A97" s="13">
        <v>16</v>
      </c>
      <c r="B97" s="6" t="s">
        <v>536</v>
      </c>
      <c r="C97" s="14">
        <v>223</v>
      </c>
      <c r="D97" s="15">
        <f t="shared" si="5"/>
        <v>4460</v>
      </c>
      <c r="E97" s="14">
        <v>55</v>
      </c>
      <c r="F97" s="15">
        <f t="shared" ref="F97:F100" si="12">E97*25</f>
        <v>1375</v>
      </c>
      <c r="G97" s="13"/>
      <c r="H97" s="13"/>
      <c r="I97" s="13"/>
      <c r="J97" s="13"/>
      <c r="K97" s="13"/>
      <c r="L97" s="13"/>
      <c r="M97" s="6"/>
      <c r="N97" s="6"/>
      <c r="O97" s="6">
        <f>[1]无人机追肥!F8</f>
        <v>223</v>
      </c>
      <c r="P97" s="10">
        <f t="shared" si="10"/>
        <v>3345</v>
      </c>
      <c r="Q97" s="10">
        <v>1</v>
      </c>
      <c r="R97" s="10">
        <f t="shared" si="9"/>
        <v>100</v>
      </c>
      <c r="S97" s="10"/>
      <c r="T97" s="10"/>
      <c r="U97" s="10"/>
      <c r="V97" s="10"/>
      <c r="W97" s="10"/>
      <c r="X97" s="10"/>
      <c r="Y97" s="10"/>
      <c r="Z97" s="10"/>
      <c r="AA97" s="6">
        <f t="shared" si="7"/>
        <v>9280</v>
      </c>
    </row>
    <row r="98" s="1" customFormat="1" ht="12" customHeight="1" spans="1:27">
      <c r="A98" s="13">
        <v>17</v>
      </c>
      <c r="B98" s="6" t="s">
        <v>537</v>
      </c>
      <c r="C98" s="14">
        <v>360</v>
      </c>
      <c r="D98" s="15">
        <f t="shared" si="5"/>
        <v>7200</v>
      </c>
      <c r="E98" s="14">
        <v>75</v>
      </c>
      <c r="F98" s="15">
        <f t="shared" si="12"/>
        <v>1875</v>
      </c>
      <c r="G98" s="13"/>
      <c r="H98" s="13"/>
      <c r="I98" s="13"/>
      <c r="J98" s="13"/>
      <c r="K98" s="13"/>
      <c r="L98" s="13"/>
      <c r="M98" s="6"/>
      <c r="N98" s="6"/>
      <c r="O98" s="6"/>
      <c r="P98" s="10"/>
      <c r="Q98" s="10">
        <v>2</v>
      </c>
      <c r="R98" s="10">
        <f t="shared" si="9"/>
        <v>200</v>
      </c>
      <c r="S98" s="10"/>
      <c r="T98" s="10"/>
      <c r="U98" s="10"/>
      <c r="V98" s="10"/>
      <c r="W98" s="10"/>
      <c r="X98" s="10"/>
      <c r="Y98" s="10"/>
      <c r="Z98" s="10"/>
      <c r="AA98" s="6">
        <f t="shared" si="7"/>
        <v>9275</v>
      </c>
    </row>
    <row r="99" s="1" customFormat="1" spans="1:27">
      <c r="A99" s="13">
        <v>18</v>
      </c>
      <c r="B99" s="6" t="s">
        <v>538</v>
      </c>
      <c r="C99" s="14">
        <v>200</v>
      </c>
      <c r="D99" s="15">
        <f t="shared" si="5"/>
        <v>4000</v>
      </c>
      <c r="E99" s="14"/>
      <c r="F99" s="15"/>
      <c r="G99" s="6"/>
      <c r="H99" s="6"/>
      <c r="I99" s="6"/>
      <c r="J99" s="6"/>
      <c r="K99" s="13"/>
      <c r="L99" s="6"/>
      <c r="M99" s="6"/>
      <c r="N99" s="6"/>
      <c r="O99" s="6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6">
        <f t="shared" si="7"/>
        <v>4000</v>
      </c>
    </row>
    <row r="100" s="1" customFormat="1" spans="1:27">
      <c r="A100" s="13">
        <v>19</v>
      </c>
      <c r="B100" s="11" t="s">
        <v>539</v>
      </c>
      <c r="C100" s="14">
        <v>200</v>
      </c>
      <c r="D100" s="15">
        <f t="shared" si="5"/>
        <v>4000</v>
      </c>
      <c r="E100" s="14">
        <v>275</v>
      </c>
      <c r="F100" s="15">
        <f t="shared" si="12"/>
        <v>6875</v>
      </c>
      <c r="G100" s="6"/>
      <c r="H100" s="6"/>
      <c r="I100" s="13"/>
      <c r="J100" s="13"/>
      <c r="K100" s="13"/>
      <c r="L100" s="6"/>
      <c r="M100" s="6"/>
      <c r="N100" s="6"/>
      <c r="O100" s="6"/>
      <c r="P100" s="10">
        <f>O100*15</f>
        <v>0</v>
      </c>
      <c r="Q100" s="10">
        <v>1</v>
      </c>
      <c r="R100" s="10">
        <f t="shared" ref="R100:R102" si="13">Q100*100</f>
        <v>100</v>
      </c>
      <c r="S100" s="10"/>
      <c r="T100" s="10"/>
      <c r="U100" s="10"/>
      <c r="V100" s="10"/>
      <c r="W100" s="10"/>
      <c r="X100" s="10"/>
      <c r="Y100" s="9">
        <v>1</v>
      </c>
      <c r="Z100" s="10">
        <v>5000</v>
      </c>
      <c r="AA100" s="6">
        <f t="shared" si="7"/>
        <v>15975</v>
      </c>
    </row>
    <row r="101" s="1" customFormat="1" spans="1:27">
      <c r="A101" s="13">
        <v>20</v>
      </c>
      <c r="B101" s="6" t="s">
        <v>540</v>
      </c>
      <c r="C101" s="14">
        <v>200</v>
      </c>
      <c r="D101" s="15">
        <f t="shared" si="5"/>
        <v>4000</v>
      </c>
      <c r="E101" s="14"/>
      <c r="F101" s="15"/>
      <c r="G101" s="6"/>
      <c r="H101" s="6"/>
      <c r="I101" s="6"/>
      <c r="J101" s="6"/>
      <c r="K101" s="13"/>
      <c r="L101" s="6"/>
      <c r="M101" s="6"/>
      <c r="N101" s="6"/>
      <c r="O101" s="6"/>
      <c r="P101" s="10"/>
      <c r="Q101" s="10">
        <v>2</v>
      </c>
      <c r="R101" s="10">
        <f t="shared" si="13"/>
        <v>200</v>
      </c>
      <c r="S101" s="10"/>
      <c r="T101" s="10"/>
      <c r="U101" s="10"/>
      <c r="V101" s="10"/>
      <c r="W101" s="10"/>
      <c r="X101" s="10"/>
      <c r="Y101" s="9"/>
      <c r="Z101" s="10"/>
      <c r="AA101" s="6">
        <f t="shared" si="7"/>
        <v>4200</v>
      </c>
    </row>
    <row r="102" s="1" customFormat="1" spans="1:27">
      <c r="A102" s="13">
        <v>21</v>
      </c>
      <c r="B102" s="6" t="s">
        <v>541</v>
      </c>
      <c r="C102" s="14">
        <v>505</v>
      </c>
      <c r="D102" s="15">
        <f t="shared" si="5"/>
        <v>10100</v>
      </c>
      <c r="E102" s="14"/>
      <c r="F102" s="15"/>
      <c r="G102" s="6"/>
      <c r="H102" s="6"/>
      <c r="I102" s="13"/>
      <c r="J102" s="13"/>
      <c r="K102" s="13"/>
      <c r="L102" s="6"/>
      <c r="M102" s="6"/>
      <c r="N102" s="6"/>
      <c r="O102" s="6"/>
      <c r="P102" s="10"/>
      <c r="Q102" s="10">
        <v>2</v>
      </c>
      <c r="R102" s="10">
        <f t="shared" si="13"/>
        <v>200</v>
      </c>
      <c r="S102" s="10"/>
      <c r="T102" s="10"/>
      <c r="U102" s="10"/>
      <c r="V102" s="10"/>
      <c r="W102" s="10"/>
      <c r="X102" s="10"/>
      <c r="Y102" s="9"/>
      <c r="Z102" s="10"/>
      <c r="AA102" s="6">
        <f t="shared" si="7"/>
        <v>10300</v>
      </c>
    </row>
    <row r="103" s="1" customFormat="1" spans="1:27">
      <c r="A103" s="13">
        <v>22</v>
      </c>
      <c r="B103" s="6" t="s">
        <v>542</v>
      </c>
      <c r="C103" s="14">
        <v>280</v>
      </c>
      <c r="D103" s="15">
        <f t="shared" si="5"/>
        <v>5600</v>
      </c>
      <c r="E103" s="14"/>
      <c r="F103" s="15"/>
      <c r="G103" s="6"/>
      <c r="H103" s="6"/>
      <c r="I103" s="6"/>
      <c r="J103" s="6"/>
      <c r="K103" s="13"/>
      <c r="L103" s="6"/>
      <c r="M103" s="6"/>
      <c r="N103" s="6"/>
      <c r="O103" s="6"/>
      <c r="P103" s="10"/>
      <c r="Q103" s="10"/>
      <c r="R103" s="10"/>
      <c r="S103" s="10"/>
      <c r="T103" s="10"/>
      <c r="U103" s="10"/>
      <c r="V103" s="10"/>
      <c r="W103" s="10"/>
      <c r="X103" s="10"/>
      <c r="Y103" s="9"/>
      <c r="Z103" s="10"/>
      <c r="AA103" s="6">
        <f t="shared" si="7"/>
        <v>5600</v>
      </c>
    </row>
    <row r="104" s="2" customFormat="1" spans="1:27">
      <c r="A104" s="16">
        <v>23</v>
      </c>
      <c r="B104" s="17" t="s">
        <v>543</v>
      </c>
      <c r="C104" s="18">
        <v>245</v>
      </c>
      <c r="D104" s="19">
        <f t="shared" si="5"/>
        <v>4900</v>
      </c>
      <c r="E104" s="18">
        <v>185</v>
      </c>
      <c r="F104" s="19">
        <f t="shared" ref="F104:F108" si="14">E104*25</f>
        <v>4625</v>
      </c>
      <c r="G104" s="20"/>
      <c r="H104" s="20"/>
      <c r="I104" s="16"/>
      <c r="J104" s="16"/>
      <c r="K104" s="16"/>
      <c r="L104" s="20"/>
      <c r="M104" s="20"/>
      <c r="N104" s="20"/>
      <c r="O104" s="20"/>
      <c r="P104" s="21"/>
      <c r="Q104" s="21">
        <v>2</v>
      </c>
      <c r="R104" s="21">
        <f t="shared" ref="R104:R109" si="15">Q104*100</f>
        <v>200</v>
      </c>
      <c r="S104" s="20"/>
      <c r="T104" s="20"/>
      <c r="U104" s="20">
        <v>1</v>
      </c>
      <c r="V104" s="20">
        <v>500</v>
      </c>
      <c r="W104" s="20"/>
      <c r="X104" s="20"/>
      <c r="AA104" s="6">
        <f t="shared" si="7"/>
        <v>10225</v>
      </c>
    </row>
    <row r="105" s="1" customFormat="1" spans="1:27">
      <c r="A105" s="13">
        <v>24</v>
      </c>
      <c r="B105" s="6" t="s">
        <v>544</v>
      </c>
      <c r="C105" s="14">
        <v>210</v>
      </c>
      <c r="D105" s="15">
        <f t="shared" si="5"/>
        <v>4200</v>
      </c>
      <c r="E105" s="14"/>
      <c r="F105" s="15"/>
      <c r="G105" s="6"/>
      <c r="H105" s="6"/>
      <c r="I105" s="6"/>
      <c r="J105" s="6"/>
      <c r="K105" s="13"/>
      <c r="L105" s="6"/>
      <c r="M105" s="6"/>
      <c r="N105" s="6"/>
      <c r="O105" s="6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6">
        <f t="shared" si="7"/>
        <v>4200</v>
      </c>
    </row>
    <row r="106" s="1" customFormat="1" spans="1:27">
      <c r="A106" s="13">
        <v>25</v>
      </c>
      <c r="B106" s="6" t="s">
        <v>545</v>
      </c>
      <c r="C106" s="14">
        <v>215</v>
      </c>
      <c r="D106" s="15">
        <f t="shared" si="5"/>
        <v>4300</v>
      </c>
      <c r="E106" s="14"/>
      <c r="F106" s="15"/>
      <c r="G106" s="6"/>
      <c r="H106" s="6"/>
      <c r="I106" s="6"/>
      <c r="J106" s="6"/>
      <c r="K106" s="13"/>
      <c r="L106" s="6"/>
      <c r="M106" s="6"/>
      <c r="N106" s="6"/>
      <c r="O106" s="6"/>
      <c r="P106" s="10"/>
      <c r="Q106" s="10">
        <v>1</v>
      </c>
      <c r="R106" s="10">
        <f t="shared" si="15"/>
        <v>100</v>
      </c>
      <c r="S106" s="10"/>
      <c r="T106" s="10"/>
      <c r="U106" s="10"/>
      <c r="V106" s="10"/>
      <c r="W106" s="10"/>
      <c r="X106" s="10"/>
      <c r="Y106" s="10"/>
      <c r="Z106" s="10"/>
      <c r="AA106" s="6">
        <f t="shared" si="7"/>
        <v>4400</v>
      </c>
    </row>
    <row r="107" s="1" customFormat="1" spans="1:27">
      <c r="A107" s="13">
        <v>26</v>
      </c>
      <c r="B107" s="11" t="s">
        <v>546</v>
      </c>
      <c r="C107" s="14">
        <v>210</v>
      </c>
      <c r="D107" s="15">
        <f t="shared" si="5"/>
        <v>4200</v>
      </c>
      <c r="E107" s="14">
        <v>270</v>
      </c>
      <c r="F107" s="15">
        <f t="shared" si="14"/>
        <v>6750</v>
      </c>
      <c r="G107" s="6"/>
      <c r="H107" s="6"/>
      <c r="I107" s="6"/>
      <c r="J107" s="6"/>
      <c r="K107" s="13"/>
      <c r="L107" s="6"/>
      <c r="M107" s="6"/>
      <c r="N107" s="6"/>
      <c r="O107" s="6">
        <f>[1]无人机追肥!F9</f>
        <v>220</v>
      </c>
      <c r="P107" s="10">
        <f>O107*15</f>
        <v>3300</v>
      </c>
      <c r="Q107" s="10">
        <v>2</v>
      </c>
      <c r="R107" s="10">
        <f t="shared" si="15"/>
        <v>200</v>
      </c>
      <c r="S107" s="10"/>
      <c r="T107" s="10"/>
      <c r="U107" s="10"/>
      <c r="V107" s="10"/>
      <c r="W107" s="10">
        <v>1</v>
      </c>
      <c r="X107" s="10">
        <v>100</v>
      </c>
      <c r="Y107" s="10"/>
      <c r="Z107" s="10"/>
      <c r="AA107" s="6">
        <f t="shared" si="7"/>
        <v>14550</v>
      </c>
    </row>
    <row r="108" s="1" customFormat="1" spans="1:27">
      <c r="A108" s="13">
        <v>27</v>
      </c>
      <c r="B108" s="6" t="s">
        <v>547</v>
      </c>
      <c r="C108" s="14">
        <v>395</v>
      </c>
      <c r="D108" s="15">
        <f t="shared" si="5"/>
        <v>7900</v>
      </c>
      <c r="E108" s="14">
        <v>250</v>
      </c>
      <c r="F108" s="15">
        <f t="shared" si="14"/>
        <v>6250</v>
      </c>
      <c r="G108" s="6"/>
      <c r="H108" s="6"/>
      <c r="I108" s="6"/>
      <c r="J108" s="6"/>
      <c r="K108" s="13"/>
      <c r="L108" s="6"/>
      <c r="M108" s="6"/>
      <c r="N108" s="6"/>
      <c r="O108" s="6"/>
      <c r="P108" s="10"/>
      <c r="Q108" s="10">
        <v>2</v>
      </c>
      <c r="R108" s="10">
        <f t="shared" si="15"/>
        <v>200</v>
      </c>
      <c r="S108" s="10"/>
      <c r="T108" s="10"/>
      <c r="U108" s="10"/>
      <c r="V108" s="10"/>
      <c r="W108" s="10">
        <v>1</v>
      </c>
      <c r="X108" s="10">
        <v>100</v>
      </c>
      <c r="Y108" s="10"/>
      <c r="Z108" s="10"/>
      <c r="AA108" s="6">
        <f t="shared" si="7"/>
        <v>14450</v>
      </c>
    </row>
    <row r="109" s="1" customFormat="1" spans="1:27">
      <c r="A109" s="13">
        <v>28</v>
      </c>
      <c r="B109" s="6" t="s">
        <v>548</v>
      </c>
      <c r="C109" s="14">
        <v>310</v>
      </c>
      <c r="D109" s="15">
        <f t="shared" si="5"/>
        <v>6200</v>
      </c>
      <c r="E109" s="14"/>
      <c r="F109" s="15"/>
      <c r="G109" s="6"/>
      <c r="H109" s="6"/>
      <c r="I109" s="6"/>
      <c r="J109" s="6"/>
      <c r="K109" s="13"/>
      <c r="L109" s="6"/>
      <c r="M109" s="6"/>
      <c r="N109" s="6"/>
      <c r="O109" s="6"/>
      <c r="P109" s="10"/>
      <c r="Q109" s="10">
        <v>2</v>
      </c>
      <c r="R109" s="10">
        <f t="shared" si="15"/>
        <v>200</v>
      </c>
      <c r="S109" s="10"/>
      <c r="T109" s="10"/>
      <c r="U109" s="10"/>
      <c r="V109" s="10"/>
      <c r="W109" s="10"/>
      <c r="X109" s="10"/>
      <c r="Y109" s="10"/>
      <c r="Z109" s="10"/>
      <c r="AA109" s="6">
        <f t="shared" si="7"/>
        <v>6400</v>
      </c>
    </row>
    <row r="110" s="1" customFormat="1" spans="1:27">
      <c r="A110" s="13">
        <v>29</v>
      </c>
      <c r="B110" s="6" t="s">
        <v>549</v>
      </c>
      <c r="C110" s="14">
        <v>230</v>
      </c>
      <c r="D110" s="15">
        <f t="shared" si="5"/>
        <v>4600</v>
      </c>
      <c r="E110" s="14"/>
      <c r="F110" s="15"/>
      <c r="G110" s="6"/>
      <c r="H110" s="6"/>
      <c r="I110" s="6"/>
      <c r="J110" s="6"/>
      <c r="K110" s="13"/>
      <c r="L110" s="6"/>
      <c r="M110" s="6"/>
      <c r="N110" s="6"/>
      <c r="O110" s="6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6">
        <f t="shared" si="7"/>
        <v>4600</v>
      </c>
    </row>
    <row r="111" s="2" customFormat="1" spans="1:27">
      <c r="A111" s="16">
        <v>30</v>
      </c>
      <c r="B111" s="17" t="s">
        <v>550</v>
      </c>
      <c r="C111" s="18">
        <v>345</v>
      </c>
      <c r="D111" s="19">
        <f t="shared" si="5"/>
        <v>6900</v>
      </c>
      <c r="E111" s="18">
        <v>340</v>
      </c>
      <c r="F111" s="19">
        <f t="shared" ref="F111:F116" si="16">E111*25</f>
        <v>8500</v>
      </c>
      <c r="G111" s="20"/>
      <c r="H111" s="20"/>
      <c r="I111" s="20"/>
      <c r="J111" s="20"/>
      <c r="K111" s="16"/>
      <c r="L111" s="20"/>
      <c r="M111" s="20"/>
      <c r="N111" s="20"/>
      <c r="O111" s="20"/>
      <c r="P111" s="21"/>
      <c r="Q111" s="21">
        <v>2</v>
      </c>
      <c r="R111" s="21">
        <v>200</v>
      </c>
      <c r="S111" s="21">
        <v>340</v>
      </c>
      <c r="T111" s="21">
        <f>S111*5</f>
        <v>1700</v>
      </c>
      <c r="U111" s="21">
        <v>2</v>
      </c>
      <c r="V111" s="21">
        <v>1000</v>
      </c>
      <c r="W111" s="21">
        <v>1</v>
      </c>
      <c r="X111" s="21">
        <v>100</v>
      </c>
      <c r="Y111" s="22"/>
      <c r="Z111" s="22"/>
      <c r="AA111" s="6">
        <f t="shared" si="7"/>
        <v>18400</v>
      </c>
    </row>
    <row r="112" s="2" customFormat="1" spans="1:27">
      <c r="A112" s="16">
        <v>31</v>
      </c>
      <c r="B112" s="20" t="s">
        <v>551</v>
      </c>
      <c r="C112" s="18">
        <v>200</v>
      </c>
      <c r="D112" s="19">
        <f t="shared" si="5"/>
        <v>4000</v>
      </c>
      <c r="E112" s="18"/>
      <c r="F112" s="19"/>
      <c r="G112" s="20"/>
      <c r="H112" s="20"/>
      <c r="I112" s="20"/>
      <c r="J112" s="20"/>
      <c r="K112" s="16"/>
      <c r="L112" s="20"/>
      <c r="M112" s="20"/>
      <c r="N112" s="20"/>
      <c r="O112" s="20"/>
      <c r="P112" s="21"/>
      <c r="Q112" s="21">
        <v>2</v>
      </c>
      <c r="R112" s="21">
        <f t="shared" ref="R112:R116" si="17">Q112*100</f>
        <v>200</v>
      </c>
      <c r="S112" s="21"/>
      <c r="T112" s="21"/>
      <c r="U112" s="21"/>
      <c r="V112" s="21"/>
      <c r="W112" s="21">
        <v>1</v>
      </c>
      <c r="X112" s="21">
        <v>100</v>
      </c>
      <c r="Y112" s="21"/>
      <c r="Z112" s="21"/>
      <c r="AA112" s="6">
        <f t="shared" si="7"/>
        <v>4300</v>
      </c>
    </row>
    <row r="113" s="1" customFormat="1" ht="11" customHeight="1" spans="1:27">
      <c r="A113" s="13"/>
      <c r="B113" s="6" t="s">
        <v>552</v>
      </c>
      <c r="C113" s="14"/>
      <c r="D113" s="15"/>
      <c r="E113" s="14">
        <v>50</v>
      </c>
      <c r="F113" s="19">
        <f t="shared" si="16"/>
        <v>1250</v>
      </c>
      <c r="G113" s="6"/>
      <c r="H113" s="6"/>
      <c r="I113" s="6"/>
      <c r="J113" s="6"/>
      <c r="K113" s="13"/>
      <c r="L113" s="6"/>
      <c r="M113" s="6"/>
      <c r="N113" s="6"/>
      <c r="O113" s="6"/>
      <c r="P113" s="10"/>
      <c r="Q113" s="10">
        <v>2</v>
      </c>
      <c r="R113" s="10">
        <v>200</v>
      </c>
      <c r="S113" s="10"/>
      <c r="T113" s="10"/>
      <c r="U113" s="10">
        <v>1</v>
      </c>
      <c r="V113" s="10">
        <v>500</v>
      </c>
      <c r="W113" s="10">
        <v>1</v>
      </c>
      <c r="X113" s="10">
        <v>100</v>
      </c>
      <c r="Y113" s="10"/>
      <c r="Z113" s="10"/>
      <c r="AA113" s="6">
        <f t="shared" si="7"/>
        <v>2050</v>
      </c>
    </row>
    <row r="114" s="1" customFormat="1" spans="1:27">
      <c r="A114" s="13">
        <v>32</v>
      </c>
      <c r="B114" s="6" t="s">
        <v>553</v>
      </c>
      <c r="C114" s="14">
        <v>200</v>
      </c>
      <c r="D114" s="15">
        <f t="shared" ref="D114:D139" si="18">C114*20</f>
        <v>4000</v>
      </c>
      <c r="E114" s="14"/>
      <c r="F114" s="15"/>
      <c r="G114" s="6"/>
      <c r="H114" s="6"/>
      <c r="I114" s="6"/>
      <c r="J114" s="6"/>
      <c r="K114" s="13"/>
      <c r="L114" s="6"/>
      <c r="M114" s="6"/>
      <c r="N114" s="6"/>
      <c r="O114" s="6"/>
      <c r="P114" s="10"/>
      <c r="Q114" s="10">
        <v>1</v>
      </c>
      <c r="R114" s="10">
        <f t="shared" si="17"/>
        <v>100</v>
      </c>
      <c r="S114" s="10"/>
      <c r="T114" s="10"/>
      <c r="U114" s="10"/>
      <c r="V114" s="10"/>
      <c r="W114" s="10"/>
      <c r="X114" s="10"/>
      <c r="Y114" s="10"/>
      <c r="Z114" s="10"/>
      <c r="AA114" s="6">
        <f t="shared" si="7"/>
        <v>4100</v>
      </c>
    </row>
    <row r="115" s="2" customFormat="1" spans="1:27">
      <c r="A115" s="16">
        <v>33</v>
      </c>
      <c r="B115" s="17" t="s">
        <v>554</v>
      </c>
      <c r="C115" s="18">
        <v>325</v>
      </c>
      <c r="D115" s="19">
        <f t="shared" si="18"/>
        <v>6500</v>
      </c>
      <c r="E115" s="18">
        <v>640</v>
      </c>
      <c r="F115" s="19">
        <f t="shared" si="16"/>
        <v>16000</v>
      </c>
      <c r="G115" s="20"/>
      <c r="H115" s="20"/>
      <c r="I115" s="20"/>
      <c r="J115" s="20"/>
      <c r="K115" s="16"/>
      <c r="L115" s="20"/>
      <c r="M115" s="20"/>
      <c r="N115" s="20"/>
      <c r="O115" s="20"/>
      <c r="P115" s="21"/>
      <c r="Q115" s="21">
        <v>2</v>
      </c>
      <c r="R115" s="21">
        <v>200</v>
      </c>
      <c r="S115" s="21">
        <v>440</v>
      </c>
      <c r="T115" s="21">
        <f>S115*5</f>
        <v>2200</v>
      </c>
      <c r="U115" s="21">
        <v>2</v>
      </c>
      <c r="V115" s="21">
        <v>1000</v>
      </c>
      <c r="W115" s="21">
        <v>1</v>
      </c>
      <c r="X115" s="21">
        <v>100</v>
      </c>
      <c r="Y115" s="21"/>
      <c r="Z115" s="21"/>
      <c r="AA115" s="6">
        <f t="shared" si="7"/>
        <v>26000</v>
      </c>
    </row>
    <row r="116" s="1" customFormat="1" ht="20" customHeight="1" spans="1:27">
      <c r="A116" s="13">
        <v>34</v>
      </c>
      <c r="B116" s="6" t="s">
        <v>555</v>
      </c>
      <c r="C116" s="14">
        <v>200</v>
      </c>
      <c r="D116" s="15">
        <f t="shared" si="18"/>
        <v>4000</v>
      </c>
      <c r="E116" s="14">
        <v>55</v>
      </c>
      <c r="F116" s="15">
        <f t="shared" si="16"/>
        <v>1375</v>
      </c>
      <c r="G116" s="6"/>
      <c r="H116" s="6"/>
      <c r="I116" s="6"/>
      <c r="J116" s="6"/>
      <c r="K116" s="13"/>
      <c r="L116" s="6"/>
      <c r="M116" s="6"/>
      <c r="N116" s="6"/>
      <c r="O116" s="6"/>
      <c r="P116" s="10"/>
      <c r="Q116" s="10">
        <v>2</v>
      </c>
      <c r="R116" s="10">
        <f t="shared" si="17"/>
        <v>200</v>
      </c>
      <c r="S116" s="10"/>
      <c r="T116" s="10"/>
      <c r="U116" s="10"/>
      <c r="V116" s="10"/>
      <c r="W116" s="10">
        <v>1</v>
      </c>
      <c r="X116" s="10">
        <v>100</v>
      </c>
      <c r="Y116" s="10"/>
      <c r="Z116" s="10"/>
      <c r="AA116" s="6">
        <f t="shared" si="7"/>
        <v>5675</v>
      </c>
    </row>
    <row r="117" s="1" customFormat="1" spans="1:27">
      <c r="A117" s="13">
        <v>35</v>
      </c>
      <c r="B117" s="6" t="s">
        <v>556</v>
      </c>
      <c r="C117" s="14">
        <v>355</v>
      </c>
      <c r="D117" s="15">
        <f t="shared" si="18"/>
        <v>7100</v>
      </c>
      <c r="E117" s="14"/>
      <c r="F117" s="15"/>
      <c r="G117" s="6"/>
      <c r="H117" s="6"/>
      <c r="I117" s="6"/>
      <c r="J117" s="6"/>
      <c r="K117" s="13"/>
      <c r="L117" s="6"/>
      <c r="M117" s="6"/>
      <c r="N117" s="6"/>
      <c r="O117" s="6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6">
        <f t="shared" si="7"/>
        <v>7100</v>
      </c>
    </row>
    <row r="118" s="1" customFormat="1" spans="1:27">
      <c r="A118" s="13">
        <v>36</v>
      </c>
      <c r="B118" s="6" t="s">
        <v>557</v>
      </c>
      <c r="C118" s="14">
        <v>290</v>
      </c>
      <c r="D118" s="15">
        <f t="shared" si="18"/>
        <v>5800</v>
      </c>
      <c r="E118" s="14">
        <v>75</v>
      </c>
      <c r="F118" s="15">
        <f t="shared" ref="F118:F123" si="19">E118*25</f>
        <v>1875</v>
      </c>
      <c r="G118" s="6"/>
      <c r="H118" s="6"/>
      <c r="I118" s="6"/>
      <c r="J118" s="6"/>
      <c r="K118" s="13"/>
      <c r="L118" s="6"/>
      <c r="M118" s="6"/>
      <c r="N118" s="6"/>
      <c r="O118" s="6">
        <f>[1]无人机追肥!F10</f>
        <v>300</v>
      </c>
      <c r="P118" s="10">
        <f>O118*15</f>
        <v>4500</v>
      </c>
      <c r="Q118" s="10">
        <v>2</v>
      </c>
      <c r="R118" s="10">
        <f t="shared" ref="R118:R123" si="20">Q118*100</f>
        <v>200</v>
      </c>
      <c r="S118" s="10"/>
      <c r="T118" s="10"/>
      <c r="U118" s="10">
        <v>1</v>
      </c>
      <c r="V118" s="10">
        <v>500</v>
      </c>
      <c r="W118" s="10">
        <v>1</v>
      </c>
      <c r="X118" s="10">
        <v>100</v>
      </c>
      <c r="Y118" s="10"/>
      <c r="Z118" s="10"/>
      <c r="AA118" s="6">
        <f t="shared" si="7"/>
        <v>12975</v>
      </c>
    </row>
    <row r="119" s="2" customFormat="1" spans="1:27">
      <c r="A119" s="16">
        <v>37</v>
      </c>
      <c r="B119" s="17" t="s">
        <v>558</v>
      </c>
      <c r="C119" s="18">
        <v>400</v>
      </c>
      <c r="D119" s="19">
        <f t="shared" si="18"/>
        <v>8000</v>
      </c>
      <c r="E119" s="18">
        <v>200</v>
      </c>
      <c r="F119" s="19">
        <f t="shared" si="19"/>
        <v>5000</v>
      </c>
      <c r="G119" s="20"/>
      <c r="H119" s="20"/>
      <c r="I119" s="20"/>
      <c r="J119" s="20"/>
      <c r="K119" s="16"/>
      <c r="L119" s="20"/>
      <c r="M119" s="20">
        <v>681</v>
      </c>
      <c r="N119" s="20">
        <f>M119*10</f>
        <v>6810</v>
      </c>
      <c r="O119" s="20"/>
      <c r="P119" s="21"/>
      <c r="Q119" s="21">
        <v>2</v>
      </c>
      <c r="R119" s="21">
        <v>200</v>
      </c>
      <c r="S119" s="21">
        <v>270</v>
      </c>
      <c r="T119" s="21">
        <f>S119*5</f>
        <v>1350</v>
      </c>
      <c r="U119" s="21">
        <v>1</v>
      </c>
      <c r="V119" s="21">
        <v>500</v>
      </c>
      <c r="W119" s="21"/>
      <c r="X119" s="21"/>
      <c r="Y119" s="21"/>
      <c r="Z119" s="21"/>
      <c r="AA119" s="6">
        <f t="shared" si="7"/>
        <v>21860</v>
      </c>
    </row>
    <row r="120" s="1" customFormat="1" spans="1:27">
      <c r="A120" s="13">
        <v>38</v>
      </c>
      <c r="B120" s="6" t="s">
        <v>559</v>
      </c>
      <c r="C120" s="14">
        <v>50</v>
      </c>
      <c r="D120" s="15">
        <f t="shared" si="18"/>
        <v>1000</v>
      </c>
      <c r="E120" s="14">
        <v>20</v>
      </c>
      <c r="F120" s="15">
        <f t="shared" si="19"/>
        <v>500</v>
      </c>
      <c r="G120" s="6"/>
      <c r="H120" s="6"/>
      <c r="I120" s="6"/>
      <c r="J120" s="6"/>
      <c r="K120" s="13"/>
      <c r="L120" s="6"/>
      <c r="M120" s="6"/>
      <c r="N120" s="6"/>
      <c r="O120" s="6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6">
        <f t="shared" si="7"/>
        <v>1500</v>
      </c>
    </row>
    <row r="121" s="1" customFormat="1" spans="1:27">
      <c r="A121" s="13">
        <v>39</v>
      </c>
      <c r="B121" s="6" t="s">
        <v>560</v>
      </c>
      <c r="C121" s="14">
        <v>210</v>
      </c>
      <c r="D121" s="15">
        <f t="shared" si="18"/>
        <v>4200</v>
      </c>
      <c r="E121" s="14">
        <v>40</v>
      </c>
      <c r="F121" s="15">
        <f t="shared" si="19"/>
        <v>1000</v>
      </c>
      <c r="G121" s="6"/>
      <c r="H121" s="6"/>
      <c r="I121" s="6"/>
      <c r="J121" s="6"/>
      <c r="K121" s="13"/>
      <c r="L121" s="6"/>
      <c r="M121" s="6"/>
      <c r="N121" s="6"/>
      <c r="O121" s="6"/>
      <c r="P121" s="10"/>
      <c r="Q121" s="10">
        <v>2</v>
      </c>
      <c r="R121" s="10">
        <v>200</v>
      </c>
      <c r="S121" s="10"/>
      <c r="T121" s="10"/>
      <c r="U121" s="10"/>
      <c r="V121" s="10"/>
      <c r="W121" s="10"/>
      <c r="X121" s="10"/>
      <c r="Y121" s="10"/>
      <c r="Z121" s="10"/>
      <c r="AA121" s="6">
        <f t="shared" si="7"/>
        <v>5400</v>
      </c>
    </row>
    <row r="122" s="1" customFormat="1" spans="1:27">
      <c r="A122" s="13">
        <v>40</v>
      </c>
      <c r="B122" s="6" t="s">
        <v>561</v>
      </c>
      <c r="C122" s="14">
        <v>260</v>
      </c>
      <c r="D122" s="15">
        <f t="shared" si="18"/>
        <v>5200</v>
      </c>
      <c r="E122" s="14">
        <v>25</v>
      </c>
      <c r="F122" s="15">
        <f t="shared" si="19"/>
        <v>625</v>
      </c>
      <c r="G122" s="6"/>
      <c r="H122" s="6"/>
      <c r="I122" s="6"/>
      <c r="J122" s="6"/>
      <c r="K122" s="13"/>
      <c r="L122" s="6"/>
      <c r="M122" s="6"/>
      <c r="N122" s="6"/>
      <c r="O122" s="6"/>
      <c r="P122" s="10"/>
      <c r="Q122" s="10">
        <v>2</v>
      </c>
      <c r="R122" s="10">
        <f t="shared" si="20"/>
        <v>200</v>
      </c>
      <c r="S122" s="10"/>
      <c r="T122" s="10"/>
      <c r="U122" s="10"/>
      <c r="V122" s="10"/>
      <c r="W122" s="10"/>
      <c r="X122" s="10"/>
      <c r="Y122" s="10"/>
      <c r="Z122" s="10"/>
      <c r="AA122" s="6">
        <f t="shared" si="7"/>
        <v>6025</v>
      </c>
    </row>
    <row r="123" s="1" customFormat="1" spans="1:27">
      <c r="A123" s="13">
        <v>41</v>
      </c>
      <c r="B123" s="6" t="s">
        <v>562</v>
      </c>
      <c r="C123" s="14">
        <v>290</v>
      </c>
      <c r="D123" s="15">
        <f t="shared" si="18"/>
        <v>5800</v>
      </c>
      <c r="E123" s="14">
        <v>65</v>
      </c>
      <c r="F123" s="15">
        <f t="shared" si="19"/>
        <v>1625</v>
      </c>
      <c r="G123" s="6"/>
      <c r="H123" s="6"/>
      <c r="I123" s="6"/>
      <c r="J123" s="6"/>
      <c r="K123" s="13"/>
      <c r="L123" s="6"/>
      <c r="M123" s="6"/>
      <c r="N123" s="6"/>
      <c r="O123" s="6"/>
      <c r="P123" s="10"/>
      <c r="Q123" s="10">
        <v>2</v>
      </c>
      <c r="R123" s="10">
        <f t="shared" si="20"/>
        <v>200</v>
      </c>
      <c r="S123" s="10"/>
      <c r="T123" s="10"/>
      <c r="U123" s="10"/>
      <c r="V123" s="10"/>
      <c r="W123" s="10"/>
      <c r="X123" s="10"/>
      <c r="Y123" s="10"/>
      <c r="Z123" s="10"/>
      <c r="AA123" s="6">
        <f t="shared" si="7"/>
        <v>7625</v>
      </c>
    </row>
    <row r="124" s="1" customFormat="1" spans="1:27">
      <c r="A124" s="13">
        <v>42</v>
      </c>
      <c r="B124" s="6" t="s">
        <v>563</v>
      </c>
      <c r="C124" s="14">
        <v>200</v>
      </c>
      <c r="D124" s="15">
        <f t="shared" si="18"/>
        <v>4000</v>
      </c>
      <c r="E124" s="14"/>
      <c r="F124" s="15"/>
      <c r="G124" s="6"/>
      <c r="H124" s="6"/>
      <c r="I124" s="6"/>
      <c r="J124" s="6"/>
      <c r="K124" s="3"/>
      <c r="L124" s="6"/>
      <c r="M124" s="6"/>
      <c r="N124" s="6"/>
      <c r="O124" s="6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6">
        <f t="shared" si="7"/>
        <v>4000</v>
      </c>
    </row>
    <row r="125" s="1" customFormat="1" spans="1:27">
      <c r="A125" s="13">
        <v>43</v>
      </c>
      <c r="B125" s="6" t="s">
        <v>564</v>
      </c>
      <c r="C125" s="14">
        <v>255</v>
      </c>
      <c r="D125" s="15">
        <f t="shared" si="18"/>
        <v>5100</v>
      </c>
      <c r="E125" s="14"/>
      <c r="F125" s="15"/>
      <c r="G125" s="6"/>
      <c r="H125" s="6"/>
      <c r="I125" s="6"/>
      <c r="J125" s="6"/>
      <c r="K125" s="13"/>
      <c r="L125" s="6"/>
      <c r="M125" s="6"/>
      <c r="N125" s="6"/>
      <c r="O125" s="6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6">
        <f t="shared" si="7"/>
        <v>5100</v>
      </c>
    </row>
    <row r="126" s="1" customFormat="1" spans="1:27">
      <c r="A126" s="13">
        <v>44</v>
      </c>
      <c r="B126" s="6" t="s">
        <v>565</v>
      </c>
      <c r="C126" s="14">
        <v>200</v>
      </c>
      <c r="D126" s="15">
        <f t="shared" si="18"/>
        <v>4000</v>
      </c>
      <c r="E126" s="14"/>
      <c r="F126" s="15"/>
      <c r="G126" s="6"/>
      <c r="H126" s="6"/>
      <c r="I126" s="6"/>
      <c r="J126" s="6"/>
      <c r="K126" s="13"/>
      <c r="L126" s="6"/>
      <c r="M126" s="6"/>
      <c r="N126" s="6"/>
      <c r="O126" s="6"/>
      <c r="P126" s="10"/>
      <c r="Q126" s="10">
        <v>2</v>
      </c>
      <c r="R126" s="10">
        <f t="shared" ref="R126:R128" si="21">Q126*100</f>
        <v>200</v>
      </c>
      <c r="S126" s="10"/>
      <c r="T126" s="10"/>
      <c r="U126" s="10"/>
      <c r="V126" s="10"/>
      <c r="W126" s="10"/>
      <c r="X126" s="10"/>
      <c r="Y126" s="10"/>
      <c r="Z126" s="10"/>
      <c r="AA126" s="6">
        <f t="shared" si="7"/>
        <v>4200</v>
      </c>
    </row>
    <row r="127" s="1" customFormat="1" spans="1:27">
      <c r="A127" s="13">
        <v>45</v>
      </c>
      <c r="B127" s="6" t="s">
        <v>566</v>
      </c>
      <c r="C127" s="14">
        <v>275</v>
      </c>
      <c r="D127" s="15">
        <f t="shared" si="18"/>
        <v>5500</v>
      </c>
      <c r="E127" s="14">
        <v>145</v>
      </c>
      <c r="F127" s="15">
        <f>E127*25</f>
        <v>3625</v>
      </c>
      <c r="G127" s="6"/>
      <c r="H127" s="6"/>
      <c r="I127" s="6"/>
      <c r="J127" s="6"/>
      <c r="K127" s="13"/>
      <c r="L127" s="6"/>
      <c r="M127" s="6"/>
      <c r="N127" s="6"/>
      <c r="O127" s="6"/>
      <c r="P127" s="10"/>
      <c r="Q127" s="10">
        <v>2</v>
      </c>
      <c r="R127" s="10">
        <f t="shared" si="21"/>
        <v>200</v>
      </c>
      <c r="S127" s="10"/>
      <c r="T127" s="10"/>
      <c r="U127" s="10">
        <v>1</v>
      </c>
      <c r="V127" s="10">
        <v>500</v>
      </c>
      <c r="W127" s="10">
        <v>1</v>
      </c>
      <c r="X127" s="10">
        <v>100</v>
      </c>
      <c r="Y127" s="10"/>
      <c r="Z127" s="10"/>
      <c r="AA127" s="6">
        <f t="shared" si="7"/>
        <v>9925</v>
      </c>
    </row>
    <row r="128" s="1" customFormat="1" spans="1:27">
      <c r="A128" s="13">
        <v>46</v>
      </c>
      <c r="B128" s="6" t="s">
        <v>567</v>
      </c>
      <c r="C128" s="14">
        <v>275</v>
      </c>
      <c r="D128" s="15">
        <f t="shared" si="18"/>
        <v>5500</v>
      </c>
      <c r="E128" s="14">
        <v>145</v>
      </c>
      <c r="F128" s="15">
        <f>E128*25</f>
        <v>3625</v>
      </c>
      <c r="G128" s="6"/>
      <c r="H128" s="6"/>
      <c r="I128" s="6"/>
      <c r="J128" s="6"/>
      <c r="K128" s="13"/>
      <c r="L128" s="6"/>
      <c r="M128" s="6"/>
      <c r="N128" s="6"/>
      <c r="O128" s="6"/>
      <c r="P128" s="10"/>
      <c r="Q128" s="10">
        <v>2</v>
      </c>
      <c r="R128" s="10">
        <f t="shared" si="21"/>
        <v>200</v>
      </c>
      <c r="S128" s="10"/>
      <c r="T128" s="10"/>
      <c r="U128" s="10">
        <v>1</v>
      </c>
      <c r="V128" s="10">
        <v>500</v>
      </c>
      <c r="W128" s="10">
        <v>1</v>
      </c>
      <c r="X128" s="10">
        <v>100</v>
      </c>
      <c r="Y128" s="10"/>
      <c r="Z128" s="10"/>
      <c r="AA128" s="6">
        <f t="shared" si="7"/>
        <v>9925</v>
      </c>
    </row>
    <row r="129" s="1" customFormat="1" spans="1:27">
      <c r="A129" s="13">
        <v>48</v>
      </c>
      <c r="B129" s="6" t="s">
        <v>568</v>
      </c>
      <c r="C129" s="14">
        <v>200</v>
      </c>
      <c r="D129" s="15">
        <f t="shared" si="18"/>
        <v>4000</v>
      </c>
      <c r="E129" s="14"/>
      <c r="F129" s="15"/>
      <c r="G129" s="6"/>
      <c r="H129" s="6"/>
      <c r="I129" s="6"/>
      <c r="J129" s="6"/>
      <c r="K129" s="13"/>
      <c r="L129" s="6"/>
      <c r="M129" s="6"/>
      <c r="N129" s="6"/>
      <c r="O129" s="6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6">
        <f t="shared" si="7"/>
        <v>4000</v>
      </c>
    </row>
    <row r="130" s="1" customFormat="1" spans="1:27">
      <c r="A130" s="13">
        <v>49</v>
      </c>
      <c r="B130" s="6" t="s">
        <v>569</v>
      </c>
      <c r="C130" s="14">
        <v>200</v>
      </c>
      <c r="D130" s="15">
        <f t="shared" si="18"/>
        <v>4000</v>
      </c>
      <c r="E130" s="14"/>
      <c r="F130" s="15"/>
      <c r="G130" s="6"/>
      <c r="H130" s="6"/>
      <c r="I130" s="6"/>
      <c r="J130" s="6"/>
      <c r="K130" s="13"/>
      <c r="L130" s="6"/>
      <c r="M130" s="6"/>
      <c r="N130" s="6"/>
      <c r="O130" s="6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6">
        <f t="shared" si="7"/>
        <v>4000</v>
      </c>
    </row>
    <row r="131" s="1" customFormat="1" spans="1:27">
      <c r="A131" s="13">
        <v>50</v>
      </c>
      <c r="B131" s="6" t="s">
        <v>570</v>
      </c>
      <c r="C131" s="14">
        <v>200</v>
      </c>
      <c r="D131" s="15">
        <f t="shared" si="18"/>
        <v>4000</v>
      </c>
      <c r="E131" s="14"/>
      <c r="F131" s="15"/>
      <c r="G131" s="6"/>
      <c r="H131" s="6"/>
      <c r="I131" s="6"/>
      <c r="J131" s="6"/>
      <c r="K131" s="13"/>
      <c r="L131" s="6"/>
      <c r="M131" s="6"/>
      <c r="N131" s="6"/>
      <c r="O131" s="6"/>
      <c r="P131" s="10"/>
      <c r="Q131" s="10">
        <v>2</v>
      </c>
      <c r="R131" s="10">
        <f>Q131*100</f>
        <v>200</v>
      </c>
      <c r="S131" s="10"/>
      <c r="T131" s="10"/>
      <c r="U131" s="10"/>
      <c r="V131" s="10"/>
      <c r="W131" s="10"/>
      <c r="X131" s="10"/>
      <c r="Y131" s="10"/>
      <c r="Z131" s="10"/>
      <c r="AA131" s="6">
        <f t="shared" si="7"/>
        <v>4200</v>
      </c>
    </row>
    <row r="132" s="1" customFormat="1" spans="1:27">
      <c r="A132" s="13">
        <v>51</v>
      </c>
      <c r="B132" s="6" t="s">
        <v>571</v>
      </c>
      <c r="C132" s="14">
        <v>200</v>
      </c>
      <c r="D132" s="15">
        <f t="shared" si="18"/>
        <v>4000</v>
      </c>
      <c r="E132" s="14"/>
      <c r="F132" s="15"/>
      <c r="G132" s="6"/>
      <c r="H132" s="6"/>
      <c r="I132" s="6"/>
      <c r="J132" s="6"/>
      <c r="K132" s="13"/>
      <c r="L132" s="6"/>
      <c r="M132" s="6"/>
      <c r="N132" s="6"/>
      <c r="O132" s="6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6">
        <f t="shared" si="7"/>
        <v>4000</v>
      </c>
    </row>
    <row r="133" s="1" customFormat="1" spans="1:27">
      <c r="A133" s="13">
        <v>52</v>
      </c>
      <c r="B133" s="11" t="s">
        <v>572</v>
      </c>
      <c r="C133" s="14">
        <v>238</v>
      </c>
      <c r="D133" s="15">
        <f t="shared" si="18"/>
        <v>4760</v>
      </c>
      <c r="E133" s="14">
        <v>150</v>
      </c>
      <c r="F133" s="15">
        <f t="shared" ref="F133:F136" si="22">E133*25</f>
        <v>3750</v>
      </c>
      <c r="G133" s="6"/>
      <c r="H133" s="6"/>
      <c r="I133" s="6"/>
      <c r="J133" s="6"/>
      <c r="K133" s="13"/>
      <c r="L133" s="6"/>
      <c r="M133" s="6">
        <v>300</v>
      </c>
      <c r="N133" s="6">
        <v>3000</v>
      </c>
      <c r="O133" s="6">
        <v>130</v>
      </c>
      <c r="P133" s="10">
        <f>O133*15</f>
        <v>1950</v>
      </c>
      <c r="Q133" s="10">
        <v>2</v>
      </c>
      <c r="R133" s="10">
        <v>200</v>
      </c>
      <c r="S133" s="10">
        <v>200</v>
      </c>
      <c r="T133" s="10">
        <v>1000</v>
      </c>
      <c r="U133" s="10"/>
      <c r="V133" s="10"/>
      <c r="W133" s="10"/>
      <c r="X133" s="10"/>
      <c r="Y133" s="10"/>
      <c r="Z133" s="10"/>
      <c r="AA133" s="6">
        <f t="shared" si="7"/>
        <v>14660</v>
      </c>
    </row>
    <row r="134" s="1" customFormat="1" spans="1:27">
      <c r="A134" s="13">
        <v>53</v>
      </c>
      <c r="B134" s="11" t="s">
        <v>573</v>
      </c>
      <c r="C134" s="14">
        <v>248</v>
      </c>
      <c r="D134" s="15">
        <f t="shared" si="18"/>
        <v>4960</v>
      </c>
      <c r="E134" s="14">
        <v>135</v>
      </c>
      <c r="F134" s="15">
        <f t="shared" si="22"/>
        <v>3375</v>
      </c>
      <c r="G134" s="6"/>
      <c r="H134" s="6"/>
      <c r="I134" s="6"/>
      <c r="J134" s="6"/>
      <c r="K134" s="13"/>
      <c r="L134" s="6"/>
      <c r="M134" s="6"/>
      <c r="N134" s="6"/>
      <c r="O134" s="6"/>
      <c r="P134" s="10">
        <f>O134*15</f>
        <v>0</v>
      </c>
      <c r="Q134" s="10">
        <v>2</v>
      </c>
      <c r="R134" s="10">
        <v>200</v>
      </c>
      <c r="S134" s="10">
        <v>200</v>
      </c>
      <c r="T134" s="10">
        <v>1000</v>
      </c>
      <c r="U134" s="10">
        <v>1</v>
      </c>
      <c r="V134" s="10">
        <v>500</v>
      </c>
      <c r="W134" s="10"/>
      <c r="X134" s="10"/>
      <c r="Y134" s="10"/>
      <c r="Z134" s="10"/>
      <c r="AA134" s="6">
        <f t="shared" si="7"/>
        <v>10035</v>
      </c>
    </row>
    <row r="135" s="1" customFormat="1" spans="1:27">
      <c r="A135" s="13">
        <v>54</v>
      </c>
      <c r="B135" s="6" t="s">
        <v>574</v>
      </c>
      <c r="C135" s="14">
        <v>200</v>
      </c>
      <c r="D135" s="15">
        <f t="shared" si="18"/>
        <v>4000</v>
      </c>
      <c r="E135" s="14">
        <v>152</v>
      </c>
      <c r="F135" s="15">
        <f t="shared" si="22"/>
        <v>3800</v>
      </c>
      <c r="G135" s="6"/>
      <c r="H135" s="6"/>
      <c r="I135" s="6"/>
      <c r="J135" s="6"/>
      <c r="K135" s="13"/>
      <c r="L135" s="6"/>
      <c r="M135" s="6"/>
      <c r="N135" s="6"/>
      <c r="O135" s="6"/>
      <c r="P135" s="10"/>
      <c r="Q135" s="10">
        <v>2</v>
      </c>
      <c r="R135" s="10">
        <v>200</v>
      </c>
      <c r="S135" s="10">
        <v>150</v>
      </c>
      <c r="T135" s="10">
        <v>750</v>
      </c>
      <c r="U135" s="10">
        <v>1</v>
      </c>
      <c r="V135" s="10">
        <v>500</v>
      </c>
      <c r="W135" s="10">
        <v>1</v>
      </c>
      <c r="X135" s="10">
        <v>100</v>
      </c>
      <c r="Y135" s="10"/>
      <c r="Z135" s="10"/>
      <c r="AA135" s="6">
        <f t="shared" si="7"/>
        <v>9350</v>
      </c>
    </row>
    <row r="136" s="1" customFormat="1" spans="1:27">
      <c r="A136" s="13">
        <v>55</v>
      </c>
      <c r="B136" s="6" t="s">
        <v>575</v>
      </c>
      <c r="C136" s="14">
        <v>200</v>
      </c>
      <c r="D136" s="15">
        <f t="shared" si="18"/>
        <v>4000</v>
      </c>
      <c r="E136" s="14">
        <v>145</v>
      </c>
      <c r="F136" s="15">
        <f t="shared" si="22"/>
        <v>3625</v>
      </c>
      <c r="G136" s="6"/>
      <c r="H136" s="6"/>
      <c r="I136" s="6"/>
      <c r="J136" s="6"/>
      <c r="K136" s="13"/>
      <c r="L136" s="6"/>
      <c r="M136" s="6"/>
      <c r="N136" s="6"/>
      <c r="O136" s="6"/>
      <c r="P136" s="10"/>
      <c r="Q136" s="10">
        <v>2</v>
      </c>
      <c r="R136" s="10">
        <v>200</v>
      </c>
      <c r="S136" s="10"/>
      <c r="T136" s="10"/>
      <c r="U136" s="10"/>
      <c r="V136" s="10"/>
      <c r="W136" s="10"/>
      <c r="X136" s="10"/>
      <c r="Y136" s="10"/>
      <c r="Z136" s="10"/>
      <c r="AA136" s="6">
        <f t="shared" si="7"/>
        <v>7825</v>
      </c>
    </row>
    <row r="137" s="1" customFormat="1" spans="1:27">
      <c r="A137" s="13">
        <v>56</v>
      </c>
      <c r="B137" s="6" t="s">
        <v>576</v>
      </c>
      <c r="C137" s="14">
        <v>150</v>
      </c>
      <c r="D137" s="15">
        <f t="shared" si="18"/>
        <v>3000</v>
      </c>
      <c r="E137" s="14"/>
      <c r="F137" s="15"/>
      <c r="G137" s="6"/>
      <c r="H137" s="6"/>
      <c r="I137" s="6"/>
      <c r="J137" s="6"/>
      <c r="K137" s="13"/>
      <c r="L137" s="6"/>
      <c r="M137" s="6"/>
      <c r="N137" s="6"/>
      <c r="O137" s="6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6">
        <f t="shared" si="7"/>
        <v>3000</v>
      </c>
    </row>
    <row r="138" s="1" customFormat="1" spans="1:27">
      <c r="A138" s="13">
        <v>57</v>
      </c>
      <c r="B138" s="11" t="s">
        <v>577</v>
      </c>
      <c r="C138" s="14">
        <v>211</v>
      </c>
      <c r="D138" s="15">
        <f t="shared" si="18"/>
        <v>4220</v>
      </c>
      <c r="E138" s="14">
        <v>80</v>
      </c>
      <c r="F138" s="15">
        <f>E138*25</f>
        <v>2000</v>
      </c>
      <c r="G138" s="6"/>
      <c r="H138" s="6"/>
      <c r="I138" s="6"/>
      <c r="J138" s="6"/>
      <c r="K138" s="13"/>
      <c r="L138" s="6"/>
      <c r="M138" s="6"/>
      <c r="N138" s="6"/>
      <c r="O138" s="6"/>
      <c r="P138" s="10"/>
      <c r="Q138" s="10">
        <v>2</v>
      </c>
      <c r="R138" s="10">
        <f t="shared" ref="R138:R140" si="23">Q138*100</f>
        <v>200</v>
      </c>
      <c r="S138" s="10"/>
      <c r="T138" s="10"/>
      <c r="U138" s="10"/>
      <c r="V138" s="10"/>
      <c r="W138" s="10">
        <v>1</v>
      </c>
      <c r="X138" s="10">
        <v>100</v>
      </c>
      <c r="Y138" s="10"/>
      <c r="Z138" s="10"/>
      <c r="AA138" s="6">
        <f t="shared" si="7"/>
        <v>6520</v>
      </c>
    </row>
    <row r="139" s="1" customFormat="1" spans="1:27">
      <c r="A139" s="13">
        <v>58</v>
      </c>
      <c r="B139" s="6" t="s">
        <v>578</v>
      </c>
      <c r="C139" s="14">
        <v>200</v>
      </c>
      <c r="D139" s="15">
        <f t="shared" si="18"/>
        <v>4000</v>
      </c>
      <c r="E139" s="14"/>
      <c r="F139" s="15"/>
      <c r="G139" s="6"/>
      <c r="H139" s="6"/>
      <c r="I139" s="6"/>
      <c r="J139" s="6"/>
      <c r="K139" s="13"/>
      <c r="L139" s="6"/>
      <c r="M139" s="6"/>
      <c r="N139" s="6"/>
      <c r="O139" s="6"/>
      <c r="P139" s="10"/>
      <c r="Q139" s="10">
        <v>2</v>
      </c>
      <c r="R139" s="10">
        <f t="shared" si="23"/>
        <v>200</v>
      </c>
      <c r="S139" s="10"/>
      <c r="T139" s="10"/>
      <c r="U139" s="10"/>
      <c r="V139" s="10"/>
      <c r="W139" s="10"/>
      <c r="X139" s="10"/>
      <c r="Y139" s="10"/>
      <c r="Z139" s="10"/>
      <c r="AA139" s="6">
        <f t="shared" si="7"/>
        <v>4200</v>
      </c>
    </row>
    <row r="140" s="1" customFormat="1" spans="1:27">
      <c r="A140" s="13">
        <v>60</v>
      </c>
      <c r="B140" s="6" t="s">
        <v>579</v>
      </c>
      <c r="C140" s="14"/>
      <c r="D140" s="15"/>
      <c r="E140" s="14"/>
      <c r="F140" s="15"/>
      <c r="G140" s="6"/>
      <c r="H140" s="6"/>
      <c r="I140" s="6">
        <v>400</v>
      </c>
      <c r="J140" s="6">
        <f>I140*25</f>
        <v>10000</v>
      </c>
      <c r="K140" s="13"/>
      <c r="L140" s="6"/>
      <c r="M140" s="6"/>
      <c r="N140" s="6"/>
      <c r="O140" s="6"/>
      <c r="P140" s="10"/>
      <c r="Q140" s="10">
        <v>2</v>
      </c>
      <c r="R140" s="10">
        <f t="shared" si="23"/>
        <v>200</v>
      </c>
      <c r="S140" s="10"/>
      <c r="T140" s="10"/>
      <c r="U140" s="10"/>
      <c r="V140" s="10"/>
      <c r="W140" s="10"/>
      <c r="X140" s="10"/>
      <c r="Y140" s="10"/>
      <c r="Z140" s="10"/>
      <c r="AA140" s="6">
        <f t="shared" si="7"/>
        <v>10200</v>
      </c>
    </row>
    <row r="141" s="1" customFormat="1" spans="1:27">
      <c r="A141" s="13">
        <v>68</v>
      </c>
      <c r="B141" s="6" t="s">
        <v>580</v>
      </c>
      <c r="C141" s="14"/>
      <c r="D141" s="15"/>
      <c r="E141" s="14"/>
      <c r="F141" s="15"/>
      <c r="G141" s="6"/>
      <c r="H141" s="6"/>
      <c r="I141" s="6"/>
      <c r="J141" s="6"/>
      <c r="K141" s="13"/>
      <c r="L141" s="6"/>
      <c r="M141" s="6"/>
      <c r="N141" s="6"/>
      <c r="O141" s="6"/>
      <c r="P141" s="10"/>
      <c r="Q141" s="10"/>
      <c r="R141" s="10"/>
      <c r="S141" s="10"/>
      <c r="T141" s="10"/>
      <c r="U141" s="10"/>
      <c r="V141" s="10"/>
      <c r="W141" s="10">
        <v>1</v>
      </c>
      <c r="X141" s="10">
        <v>100</v>
      </c>
      <c r="Y141" s="9">
        <v>2</v>
      </c>
      <c r="Z141" s="10">
        <v>10000</v>
      </c>
      <c r="AA141" s="6">
        <f t="shared" si="7"/>
        <v>10100</v>
      </c>
    </row>
    <row r="142" s="1" customFormat="1" ht="42" customHeight="1" spans="1:27">
      <c r="A142" s="13">
        <v>3</v>
      </c>
      <c r="B142" s="23" t="s">
        <v>581</v>
      </c>
      <c r="C142" s="14">
        <v>580</v>
      </c>
      <c r="D142" s="15">
        <f>C142*20</f>
        <v>11600</v>
      </c>
      <c r="E142" s="14">
        <v>275</v>
      </c>
      <c r="F142" s="15">
        <f>E142*25</f>
        <v>6875</v>
      </c>
      <c r="G142" s="13"/>
      <c r="H142" s="13"/>
      <c r="I142" s="13"/>
      <c r="J142" s="13"/>
      <c r="K142" s="13">
        <v>50</v>
      </c>
      <c r="L142" s="13">
        <f>K142*25</f>
        <v>1250</v>
      </c>
      <c r="M142" s="6"/>
      <c r="N142" s="6"/>
      <c r="O142" s="6">
        <v>550</v>
      </c>
      <c r="P142" s="10">
        <f>O142*15</f>
        <v>8250</v>
      </c>
      <c r="Q142" s="10"/>
      <c r="R142" s="10"/>
      <c r="S142" s="10">
        <v>400</v>
      </c>
      <c r="T142" s="10">
        <f>S142*5</f>
        <v>2000</v>
      </c>
      <c r="U142" s="10"/>
      <c r="V142" s="10"/>
      <c r="W142" s="10"/>
      <c r="X142" s="10"/>
      <c r="Y142" s="10"/>
      <c r="Z142" s="10"/>
      <c r="AA142" s="6">
        <f t="shared" si="7"/>
        <v>29975</v>
      </c>
    </row>
    <row r="143" s="2" customFormat="1" ht="52.5" spans="1:27">
      <c r="A143" s="16">
        <v>33</v>
      </c>
      <c r="B143" s="24" t="s">
        <v>582</v>
      </c>
      <c r="C143" s="18"/>
      <c r="D143" s="19"/>
      <c r="E143" s="18"/>
      <c r="F143" s="19"/>
      <c r="G143" s="20"/>
      <c r="H143" s="20"/>
      <c r="I143" s="20"/>
      <c r="J143" s="20"/>
      <c r="K143" s="16"/>
      <c r="L143" s="20"/>
      <c r="M143" s="20"/>
      <c r="N143" s="20"/>
      <c r="O143" s="20"/>
      <c r="P143" s="21"/>
      <c r="Q143" s="21"/>
      <c r="R143" s="21"/>
      <c r="S143" s="21"/>
      <c r="T143" s="21"/>
      <c r="U143" s="21"/>
      <c r="V143" s="21"/>
      <c r="W143" s="21"/>
      <c r="X143" s="21"/>
      <c r="Y143" s="21">
        <v>1</v>
      </c>
      <c r="Z143" s="21">
        <v>10000</v>
      </c>
      <c r="AA143" s="6">
        <f t="shared" si="7"/>
        <v>10000</v>
      </c>
    </row>
    <row r="144" s="1" customFormat="1" ht="42" spans="1:27">
      <c r="A144" s="13">
        <v>69</v>
      </c>
      <c r="B144" s="24" t="s">
        <v>583</v>
      </c>
      <c r="C144" s="14"/>
      <c r="D144" s="15"/>
      <c r="E144" s="14"/>
      <c r="F144" s="15"/>
      <c r="G144" s="6"/>
      <c r="H144" s="6"/>
      <c r="I144" s="6"/>
      <c r="J144" s="6"/>
      <c r="K144" s="13"/>
      <c r="L144" s="6"/>
      <c r="M144" s="6"/>
      <c r="N144" s="6"/>
      <c r="O144" s="6"/>
      <c r="P144" s="10"/>
      <c r="Q144" s="10"/>
      <c r="R144" s="10"/>
      <c r="S144" s="10"/>
      <c r="T144" s="10"/>
      <c r="U144" s="10"/>
      <c r="V144" s="10"/>
      <c r="W144" s="10"/>
      <c r="X144" s="10"/>
      <c r="Y144" s="30">
        <v>3</v>
      </c>
      <c r="Z144" s="21">
        <v>15000</v>
      </c>
      <c r="AA144" s="6">
        <f t="shared" si="7"/>
        <v>15000</v>
      </c>
    </row>
    <row r="145" s="1" customFormat="1" ht="53" customHeight="1" spans="1:27">
      <c r="A145" s="13"/>
      <c r="B145" s="7" t="s">
        <v>584</v>
      </c>
      <c r="C145" s="14"/>
      <c r="D145" s="15"/>
      <c r="E145" s="14"/>
      <c r="F145" s="15"/>
      <c r="G145" s="6"/>
      <c r="H145" s="6"/>
      <c r="I145" s="6"/>
      <c r="J145" s="6"/>
      <c r="K145" s="13"/>
      <c r="L145" s="6"/>
      <c r="M145" s="6"/>
      <c r="N145" s="6"/>
      <c r="O145" s="6"/>
      <c r="P145" s="10"/>
      <c r="Q145" s="10"/>
      <c r="R145" s="10"/>
      <c r="S145" s="10"/>
      <c r="T145" s="10"/>
      <c r="U145" s="10"/>
      <c r="V145" s="10"/>
      <c r="W145" s="10"/>
      <c r="X145" s="10"/>
      <c r="Y145" s="31">
        <v>2</v>
      </c>
      <c r="Z145" s="20">
        <v>15000</v>
      </c>
      <c r="AA145" s="6">
        <f t="shared" si="7"/>
        <v>15000</v>
      </c>
    </row>
    <row r="146" s="1" customFormat="1" ht="53" customHeight="1" spans="1:27">
      <c r="A146" s="13"/>
      <c r="B146" s="25" t="s">
        <v>585</v>
      </c>
      <c r="C146" s="14"/>
      <c r="D146" s="15"/>
      <c r="E146" s="14"/>
      <c r="F146" s="15"/>
      <c r="G146" s="6"/>
      <c r="H146" s="6"/>
      <c r="I146" s="6"/>
      <c r="J146" s="6"/>
      <c r="K146" s="13"/>
      <c r="L146" s="6"/>
      <c r="M146" s="6"/>
      <c r="N146" s="6"/>
      <c r="O146" s="6"/>
      <c r="P146" s="10"/>
      <c r="Q146" s="10"/>
      <c r="R146" s="10"/>
      <c r="S146" s="10"/>
      <c r="T146" s="10"/>
      <c r="U146" s="10"/>
      <c r="V146" s="10"/>
      <c r="W146" s="10"/>
      <c r="X146" s="10"/>
      <c r="Y146" s="32">
        <v>4</v>
      </c>
      <c r="Z146" s="21">
        <v>10000</v>
      </c>
      <c r="AA146" s="6">
        <f t="shared" si="7"/>
        <v>10000</v>
      </c>
    </row>
    <row r="147" s="1" customFormat="1" ht="42" spans="1:27">
      <c r="A147" s="13"/>
      <c r="B147" s="7" t="s">
        <v>586</v>
      </c>
      <c r="C147" s="14"/>
      <c r="D147" s="15"/>
      <c r="E147" s="14"/>
      <c r="F147" s="15"/>
      <c r="G147" s="6"/>
      <c r="H147" s="6"/>
      <c r="I147" s="6"/>
      <c r="J147" s="6"/>
      <c r="K147" s="13">
        <v>540</v>
      </c>
      <c r="L147" s="6">
        <f>K147*25</f>
        <v>13500</v>
      </c>
      <c r="M147" s="6"/>
      <c r="N147" s="6"/>
      <c r="O147" s="6"/>
      <c r="P147" s="10"/>
      <c r="Q147" s="10"/>
      <c r="R147" s="10"/>
      <c r="S147" s="10"/>
      <c r="T147" s="10"/>
      <c r="U147" s="10">
        <v>2</v>
      </c>
      <c r="V147" s="10">
        <v>1000</v>
      </c>
      <c r="W147" s="10"/>
      <c r="X147" s="10"/>
      <c r="Y147" s="10"/>
      <c r="Z147" s="10"/>
      <c r="AA147" s="6">
        <f t="shared" si="7"/>
        <v>14500</v>
      </c>
    </row>
    <row r="148" s="1" customFormat="1" ht="42" spans="1:27">
      <c r="A148" s="13"/>
      <c r="B148" s="7" t="s">
        <v>587</v>
      </c>
      <c r="C148" s="14"/>
      <c r="D148" s="15"/>
      <c r="E148" s="14"/>
      <c r="F148" s="15"/>
      <c r="G148" s="6"/>
      <c r="H148" s="6"/>
      <c r="I148" s="6">
        <v>400</v>
      </c>
      <c r="J148" s="6">
        <f t="shared" ref="J148:J151" si="24">I148*25</f>
        <v>10000</v>
      </c>
      <c r="K148" s="13"/>
      <c r="L148" s="6"/>
      <c r="M148" s="6"/>
      <c r="N148" s="6"/>
      <c r="O148" s="6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6">
        <f t="shared" ref="AA148:AA155" si="25">D148+F148+H148+J148+L148+N148+P148+R148+T148+V148+X148+Z148</f>
        <v>10000</v>
      </c>
    </row>
    <row r="149" s="1" customFormat="1" ht="31.5" spans="1:27">
      <c r="A149" s="13"/>
      <c r="B149" s="7" t="s">
        <v>588</v>
      </c>
      <c r="C149" s="14"/>
      <c r="D149" s="15"/>
      <c r="E149" s="14"/>
      <c r="F149" s="15"/>
      <c r="G149" s="6"/>
      <c r="H149" s="6"/>
      <c r="I149" s="6">
        <v>400</v>
      </c>
      <c r="J149" s="6">
        <f t="shared" si="24"/>
        <v>10000</v>
      </c>
      <c r="K149" s="13"/>
      <c r="L149" s="6"/>
      <c r="M149" s="6"/>
      <c r="N149" s="6"/>
      <c r="O149" s="6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6">
        <f t="shared" si="25"/>
        <v>10000</v>
      </c>
    </row>
    <row r="150" s="1" customFormat="1" ht="42" spans="1:27">
      <c r="A150" s="13"/>
      <c r="B150" s="7" t="s">
        <v>589</v>
      </c>
      <c r="C150" s="14"/>
      <c r="D150" s="15"/>
      <c r="E150" s="14"/>
      <c r="F150" s="15"/>
      <c r="G150" s="6"/>
      <c r="H150" s="6"/>
      <c r="I150" s="6">
        <v>400</v>
      </c>
      <c r="J150" s="6">
        <f t="shared" si="24"/>
        <v>10000</v>
      </c>
      <c r="K150" s="13"/>
      <c r="L150" s="6"/>
      <c r="M150" s="6"/>
      <c r="N150" s="6"/>
      <c r="O150" s="6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6">
        <f t="shared" si="25"/>
        <v>10000</v>
      </c>
    </row>
    <row r="151" s="1" customFormat="1" ht="42" spans="1:27">
      <c r="A151" s="13">
        <v>63</v>
      </c>
      <c r="B151" s="7" t="s">
        <v>590</v>
      </c>
      <c r="C151" s="14"/>
      <c r="D151" s="15"/>
      <c r="E151" s="14"/>
      <c r="F151" s="15"/>
      <c r="G151" s="6"/>
      <c r="H151" s="6"/>
      <c r="I151" s="6">
        <v>200</v>
      </c>
      <c r="J151" s="6">
        <f t="shared" si="24"/>
        <v>5000</v>
      </c>
      <c r="K151" s="13"/>
      <c r="L151" s="6"/>
      <c r="M151" s="6"/>
      <c r="N151" s="6"/>
      <c r="O151" s="6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6">
        <f t="shared" si="25"/>
        <v>5000</v>
      </c>
    </row>
    <row r="152" s="1" customFormat="1" ht="42" spans="1:27">
      <c r="A152" s="13">
        <v>67</v>
      </c>
      <c r="B152" s="7" t="s">
        <v>591</v>
      </c>
      <c r="C152" s="14"/>
      <c r="D152" s="15"/>
      <c r="E152" s="14"/>
      <c r="F152" s="15"/>
      <c r="G152" s="6"/>
      <c r="H152" s="6"/>
      <c r="I152" s="6"/>
      <c r="J152" s="6"/>
      <c r="K152" s="13">
        <v>200</v>
      </c>
      <c r="L152" s="6">
        <v>100000</v>
      </c>
      <c r="M152" s="6"/>
      <c r="N152" s="6"/>
      <c r="O152" s="6"/>
      <c r="P152" s="10"/>
      <c r="Q152" s="10"/>
      <c r="R152" s="10"/>
      <c r="S152" s="10"/>
      <c r="T152" s="10"/>
      <c r="U152" s="10"/>
      <c r="V152" s="10"/>
      <c r="W152" s="10"/>
      <c r="X152" s="10"/>
      <c r="Y152" s="9"/>
      <c r="Z152" s="10"/>
      <c r="AA152" s="6">
        <f t="shared" si="25"/>
        <v>100000</v>
      </c>
    </row>
    <row r="153" s="1" customFormat="1" ht="42" spans="1:27">
      <c r="A153" s="13">
        <v>59</v>
      </c>
      <c r="B153" s="7" t="s">
        <v>592</v>
      </c>
      <c r="C153" s="14"/>
      <c r="D153" s="15"/>
      <c r="E153" s="14"/>
      <c r="F153" s="15"/>
      <c r="G153" s="6">
        <v>100</v>
      </c>
      <c r="H153" s="6">
        <f>G153*25</f>
        <v>2500</v>
      </c>
      <c r="I153" s="6">
        <v>700</v>
      </c>
      <c r="J153" s="6">
        <f>I153*25</f>
        <v>17500</v>
      </c>
      <c r="K153" s="13"/>
      <c r="L153" s="6"/>
      <c r="M153" s="6"/>
      <c r="N153" s="6"/>
      <c r="O153" s="6"/>
      <c r="P153" s="10"/>
      <c r="Q153" s="10">
        <v>1</v>
      </c>
      <c r="R153" s="10">
        <f>Q153*100</f>
        <v>100</v>
      </c>
      <c r="S153" s="10"/>
      <c r="T153" s="6"/>
      <c r="U153" s="6">
        <v>2</v>
      </c>
      <c r="V153" s="6">
        <v>1000</v>
      </c>
      <c r="W153" s="6"/>
      <c r="X153" s="6"/>
      <c r="Y153" s="33">
        <v>2</v>
      </c>
      <c r="Z153" s="6">
        <v>10000</v>
      </c>
      <c r="AA153" s="6">
        <f t="shared" si="25"/>
        <v>31100</v>
      </c>
    </row>
    <row r="154" s="1" customFormat="1" ht="52.5" spans="1:27">
      <c r="A154" s="13">
        <v>66</v>
      </c>
      <c r="B154" s="7" t="s">
        <v>593</v>
      </c>
      <c r="C154" s="14"/>
      <c r="D154" s="15"/>
      <c r="E154" s="14"/>
      <c r="F154" s="15"/>
      <c r="G154" s="6"/>
      <c r="H154" s="6"/>
      <c r="I154" s="6"/>
      <c r="J154" s="6"/>
      <c r="K154" s="13">
        <v>240</v>
      </c>
      <c r="L154" s="6">
        <f>K154*25</f>
        <v>6000</v>
      </c>
      <c r="M154" s="6"/>
      <c r="N154" s="6"/>
      <c r="O154" s="6"/>
      <c r="P154" s="10"/>
      <c r="Q154" s="10"/>
      <c r="R154" s="10"/>
      <c r="S154" s="10"/>
      <c r="T154" s="10"/>
      <c r="U154" s="10">
        <v>1</v>
      </c>
      <c r="V154" s="10">
        <v>500</v>
      </c>
      <c r="W154" s="10"/>
      <c r="X154" s="10"/>
      <c r="Y154" s="10"/>
      <c r="Z154" s="10"/>
      <c r="AA154" s="6">
        <f t="shared" si="25"/>
        <v>6500</v>
      </c>
    </row>
    <row r="155" s="3" customFormat="1" ht="42" spans="1:27">
      <c r="A155" s="6"/>
      <c r="B155" s="7" t="s">
        <v>594</v>
      </c>
      <c r="C155" s="14">
        <v>265</v>
      </c>
      <c r="D155" s="15">
        <f>C155*20</f>
        <v>5300</v>
      </c>
      <c r="E155" s="14">
        <v>275</v>
      </c>
      <c r="F155" s="15">
        <f>E155*25</f>
        <v>6875</v>
      </c>
      <c r="G155" s="6"/>
      <c r="H155" s="6"/>
      <c r="I155" s="6"/>
      <c r="J155" s="6"/>
      <c r="K155" s="13"/>
      <c r="L155" s="6"/>
      <c r="M155" s="6"/>
      <c r="N155" s="6"/>
      <c r="O155" s="6"/>
      <c r="P155" s="10"/>
      <c r="Q155" s="10">
        <v>2</v>
      </c>
      <c r="R155" s="10">
        <f>Q155*100</f>
        <v>200</v>
      </c>
      <c r="S155" s="10"/>
      <c r="T155" s="10"/>
      <c r="U155" s="10"/>
      <c r="V155" s="10"/>
      <c r="W155" s="10"/>
      <c r="X155" s="10"/>
      <c r="Y155" s="10"/>
      <c r="Z155" s="10"/>
      <c r="AA155" s="6">
        <f t="shared" si="25"/>
        <v>12375</v>
      </c>
    </row>
    <row r="156" s="3" customFormat="1" ht="10.5" spans="1:27">
      <c r="A156" s="6" t="s">
        <v>431</v>
      </c>
      <c r="B156" s="6"/>
      <c r="C156" s="14">
        <f>SUM(C5:C155)</f>
        <v>43730</v>
      </c>
      <c r="D156" s="14">
        <f t="shared" ref="D156:AA156" si="26">SUM(D5:D155)</f>
        <v>874600</v>
      </c>
      <c r="E156" s="14">
        <f t="shared" si="26"/>
        <v>5547</v>
      </c>
      <c r="F156" s="14">
        <f t="shared" si="26"/>
        <v>138675</v>
      </c>
      <c r="G156" s="14">
        <f t="shared" si="26"/>
        <v>540</v>
      </c>
      <c r="H156" s="14">
        <f t="shared" si="26"/>
        <v>13500</v>
      </c>
      <c r="I156" s="14">
        <f t="shared" si="26"/>
        <v>2500</v>
      </c>
      <c r="J156" s="14">
        <f t="shared" si="26"/>
        <v>62500</v>
      </c>
      <c r="K156" s="14">
        <f t="shared" si="26"/>
        <v>1780</v>
      </c>
      <c r="L156" s="14">
        <f t="shared" si="26"/>
        <v>139500</v>
      </c>
      <c r="M156" s="14">
        <f t="shared" si="26"/>
        <v>4270</v>
      </c>
      <c r="N156" s="14">
        <f t="shared" si="26"/>
        <v>42700</v>
      </c>
      <c r="O156" s="14">
        <f t="shared" si="26"/>
        <v>14210</v>
      </c>
      <c r="P156" s="14">
        <f t="shared" si="26"/>
        <v>213150</v>
      </c>
      <c r="Q156" s="14">
        <f t="shared" si="26"/>
        <v>140</v>
      </c>
      <c r="R156" s="14">
        <f t="shared" si="26"/>
        <v>14000</v>
      </c>
      <c r="S156" s="14">
        <f t="shared" si="26"/>
        <v>3835</v>
      </c>
      <c r="T156" s="14">
        <f t="shared" si="26"/>
        <v>19175</v>
      </c>
      <c r="U156" s="14">
        <f t="shared" si="26"/>
        <v>23</v>
      </c>
      <c r="V156" s="14">
        <f t="shared" si="26"/>
        <v>11500</v>
      </c>
      <c r="W156" s="14">
        <f t="shared" si="26"/>
        <v>34</v>
      </c>
      <c r="X156" s="14">
        <f t="shared" si="26"/>
        <v>3400</v>
      </c>
      <c r="Y156" s="14">
        <f t="shared" si="26"/>
        <v>16</v>
      </c>
      <c r="Z156" s="14">
        <f t="shared" si="26"/>
        <v>78900</v>
      </c>
      <c r="AA156" s="14">
        <f t="shared" si="26"/>
        <v>1611600</v>
      </c>
    </row>
    <row r="157" s="1" customFormat="1" spans="27:27">
      <c r="AA157" s="1">
        <f>D156+F156+H156+J156+L156+N156+P156+R156+T156+V156+X156+Z156</f>
        <v>1611600</v>
      </c>
    </row>
    <row r="161" ht="27" spans="2:6">
      <c r="B161" s="26" t="s">
        <v>1</v>
      </c>
      <c r="C161" s="26" t="s">
        <v>595</v>
      </c>
      <c r="D161" s="27" t="s">
        <v>596</v>
      </c>
      <c r="E161" s="27" t="s">
        <v>597</v>
      </c>
      <c r="F161" s="27" t="s">
        <v>5</v>
      </c>
    </row>
    <row r="162" ht="27" spans="2:6">
      <c r="B162" s="26"/>
      <c r="C162" s="26"/>
      <c r="D162" s="27" t="s">
        <v>598</v>
      </c>
      <c r="E162" s="27" t="s">
        <v>599</v>
      </c>
      <c r="F162" s="27" t="s">
        <v>600</v>
      </c>
    </row>
    <row r="163" ht="15" spans="2:6">
      <c r="B163" s="26">
        <v>1</v>
      </c>
      <c r="C163" s="28" t="s">
        <v>601</v>
      </c>
      <c r="D163" s="26">
        <v>43730</v>
      </c>
      <c r="E163" s="26">
        <v>20</v>
      </c>
      <c r="F163" s="26">
        <f t="shared" ref="F163:F171" si="27">D163*E163/10000</f>
        <v>87.46</v>
      </c>
    </row>
    <row r="164" spans="2:6">
      <c r="B164" s="26">
        <v>2</v>
      </c>
      <c r="C164" s="28" t="s">
        <v>602</v>
      </c>
      <c r="D164" s="26">
        <v>1546</v>
      </c>
      <c r="E164" s="26">
        <v>25</v>
      </c>
      <c r="F164" s="26">
        <f t="shared" si="27"/>
        <v>3.865</v>
      </c>
    </row>
    <row r="165" ht="15" spans="2:6">
      <c r="B165" s="26">
        <v>3</v>
      </c>
      <c r="C165" s="28" t="s">
        <v>603</v>
      </c>
      <c r="D165" s="26">
        <v>540</v>
      </c>
      <c r="E165" s="26">
        <v>25</v>
      </c>
      <c r="F165" s="26">
        <f t="shared" si="27"/>
        <v>1.35</v>
      </c>
    </row>
    <row r="166" ht="15" spans="2:6">
      <c r="B166" s="26">
        <v>4</v>
      </c>
      <c r="C166" s="28" t="s">
        <v>604</v>
      </c>
      <c r="D166" s="26">
        <v>2500</v>
      </c>
      <c r="E166" s="26">
        <v>25</v>
      </c>
      <c r="F166" s="26">
        <f t="shared" si="27"/>
        <v>6.25</v>
      </c>
    </row>
    <row r="167" ht="15" spans="2:6">
      <c r="B167" s="26">
        <v>5</v>
      </c>
      <c r="C167" s="28" t="s">
        <v>605</v>
      </c>
      <c r="D167" s="26">
        <v>1580</v>
      </c>
      <c r="E167" s="26">
        <v>25</v>
      </c>
      <c r="F167" s="26">
        <f t="shared" si="27"/>
        <v>3.95</v>
      </c>
    </row>
    <row r="168" ht="15" spans="2:6">
      <c r="B168" s="26">
        <v>6</v>
      </c>
      <c r="C168" s="28" t="s">
        <v>606</v>
      </c>
      <c r="D168" s="26">
        <v>4270</v>
      </c>
      <c r="E168" s="26">
        <v>10</v>
      </c>
      <c r="F168" s="29">
        <f t="shared" si="27"/>
        <v>4.27</v>
      </c>
    </row>
    <row r="169" ht="15" spans="2:6">
      <c r="B169" s="26">
        <v>7</v>
      </c>
      <c r="C169" s="28" t="s">
        <v>607</v>
      </c>
      <c r="D169" s="26">
        <v>14210</v>
      </c>
      <c r="E169" s="26">
        <v>15</v>
      </c>
      <c r="F169" s="26">
        <f t="shared" si="27"/>
        <v>21.315</v>
      </c>
    </row>
    <row r="170" spans="2:6">
      <c r="B170" s="26">
        <v>8</v>
      </c>
      <c r="C170" s="28" t="s">
        <v>608</v>
      </c>
      <c r="D170" s="26">
        <v>200</v>
      </c>
      <c r="E170" s="26">
        <v>1000</v>
      </c>
      <c r="F170" s="26">
        <f t="shared" si="27"/>
        <v>20</v>
      </c>
    </row>
    <row r="171" spans="2:6">
      <c r="B171" s="26">
        <v>9</v>
      </c>
      <c r="C171" s="28" t="s">
        <v>609</v>
      </c>
      <c r="D171" s="26">
        <f>1400+1200+1250</f>
        <v>3850</v>
      </c>
      <c r="E171" s="26">
        <v>5</v>
      </c>
      <c r="F171" s="26">
        <f t="shared" si="27"/>
        <v>1.925</v>
      </c>
    </row>
    <row r="172" spans="2:6">
      <c r="B172" s="26">
        <v>10</v>
      </c>
      <c r="C172" s="28" t="s">
        <v>610</v>
      </c>
      <c r="D172" s="26"/>
      <c r="E172" s="26"/>
      <c r="F172" s="26">
        <v>4.615</v>
      </c>
    </row>
    <row r="173" spans="2:6">
      <c r="B173" s="26" t="s">
        <v>431</v>
      </c>
      <c r="C173" s="26"/>
      <c r="D173" s="26"/>
      <c r="E173" s="26"/>
      <c r="F173" s="26">
        <v>155</v>
      </c>
    </row>
  </sheetData>
  <mergeCells count="20">
    <mergeCell ref="A1:AA1"/>
    <mergeCell ref="A2:AA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156:B156"/>
    <mergeCell ref="A3:A4"/>
    <mergeCell ref="B3:B4"/>
    <mergeCell ref="B161:B162"/>
    <mergeCell ref="C161:C162"/>
    <mergeCell ref="AA3:A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到户明细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浪浪剑心</cp:lastModifiedBy>
  <dcterms:created xsi:type="dcterms:W3CDTF">2023-01-08T01:50:00Z</dcterms:created>
  <dcterms:modified xsi:type="dcterms:W3CDTF">2023-01-10T07:11:40Z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135F3422160F481695DA87A20A24E5B5</vt:lpwstr>
  </property>
  <property fmtid="{D5CDD505-2E9C-101B-9397-08002B2CF9AE}" pid="3" name="KSOProductBuildVer">
    <vt:lpwstr>2052-11.1.0.12763</vt:lpwstr>
  </property>
</Properties>
</file>