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政府性基金收入预算表" sheetId="29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政府性基金收入预算表!$A$2:$B$36</definedName>
    <definedName name="_xlnm.Print_Area" hidden="1">#N/A</definedName>
    <definedName name="_xlnm.Print_Titles" localSheetId="3">政府性基金收入预算表!$2:$5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<sst xmlns="http://schemas.openxmlformats.org/spreadsheetml/2006/main" count="361" uniqueCount="259">
  <si>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</si>
  <si>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</si>
  <si>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</si>
  <si>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</si>
  <si>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</si>
  <si>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</si>
  <si>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</si>
  <si>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</si>
  <si>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</si>
  <si>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</si>
  <si>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</si>
  <si>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</si>
  <si>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</si>
  <si>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</si>
  <si>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</si>
  <si>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</si>
  <si>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</si>
  <si>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</si>
  <si>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</si>
  <si>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</si>
  <si>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</si>
  <si>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</si>
  <si>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</si>
  <si>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</si>
  <si>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</si>
  <si>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</si>
  <si>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</si>
  <si>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</si>
  <si>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</si>
  <si>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</si>
  <si>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</si>
  <si>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</si>
  <si>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</si>
  <si>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</si>
  <si>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</si>
  <si>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</si>
  <si>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</si>
  <si>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</si>
  <si>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</si>
  <si>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</si>
  <si>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</si>
  <si>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</si>
  <si>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</si>
  <si>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</si>
  <si>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</si>
  <si>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</si>
  <si>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</si>
  <si>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</si>
  <si>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</si>
  <si>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</si>
  <si>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</si>
  <si>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</si>
  <si>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</si>
  <si>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</si>
  <si>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</si>
  <si>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</si>
  <si>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</si>
  <si>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</si>
  <si>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</si>
  <si>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</si>
  <si>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</si>
  <si>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</si>
  <si>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</si>
  <si>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</si>
  <si>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</si>
  <si>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</si>
  <si>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</si>
  <si>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</si>
  <si>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</si>
  <si>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</si>
  <si>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</si>
  <si>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</si>
  <si>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</si>
  <si>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</si>
  <si>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</si>
  <si>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</si>
  <si>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</si>
  <si>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</si>
  <si>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</si>
  <si>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</si>
  <si>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</si>
  <si>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</si>
  <si>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</si>
  <si>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</si>
  <si>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</si>
  <si>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</si>
  <si>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</si>
  <si>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</si>
  <si>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</si>
  <si>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</si>
  <si>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</si>
  <si>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</si>
  <si>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</si>
  <si>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</si>
  <si>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</si>
  <si>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</si>
  <si>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</si>
  <si>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</si>
  <si>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</si>
  <si>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</si>
  <si>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</si>
  <si>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</si>
  <si>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</si>
  <si>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</si>
  <si>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2021年政府性基金收入预算表</t>
  </si>
  <si>
    <t>收              入</t>
  </si>
  <si>
    <t>备注</t>
  </si>
  <si>
    <t>本年预算</t>
  </si>
  <si>
    <t>一、政府性基金拨款</t>
  </si>
  <si>
    <t>1.国有土地使用权出让收入</t>
  </si>
  <si>
    <t>2.其他政府性基金收入</t>
  </si>
  <si>
    <t>收 入 总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</si>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</sst>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_ \¥* #,##0.00_ ;_ \¥* \-#,##0.00_ ;_ \¥* &quot;-&quot;??_ ;_ @_ "/>
    <numFmt numFmtId="178" formatCode="0.00_ "/>
    <numFmt numFmtId="179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indexed="56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sz val="11"/>
      <color indexed="60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3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3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28" borderId="15" applyNumberFormat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" fillId="0" borderId="0"/>
    <xf numFmtId="0" fontId="25" fillId="4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4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9" fillId="47" borderId="21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5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1" fillId="51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52" borderId="0" applyNumberFormat="0" applyBorder="0" applyAlignment="0" applyProtection="0">
      <alignment vertical="center"/>
    </xf>
    <xf numFmtId="0" fontId="0" fillId="0" borderId="0"/>
    <xf numFmtId="0" fontId="1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54" borderId="0" applyNumberFormat="0" applyBorder="0" applyAlignment="0" applyProtection="0">
      <alignment vertical="center"/>
    </xf>
    <xf numFmtId="0" fontId="0" fillId="0" borderId="0"/>
    <xf numFmtId="0" fontId="1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55" borderId="0" applyNumberFormat="0" applyBorder="0" applyAlignment="0" applyProtection="0">
      <alignment vertical="center"/>
    </xf>
    <xf numFmtId="0" fontId="0" fillId="0" borderId="0"/>
    <xf numFmtId="0" fontId="1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0" borderId="20" applyNumberFormat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50" borderId="21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8" fillId="50" borderId="20" applyNumberFormat="0" applyAlignment="0" applyProtection="0">
      <alignment vertical="center"/>
    </xf>
    <xf numFmtId="0" fontId="49" fillId="47" borderId="21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1224" applyFont="1" applyFill="1" applyBorder="1" applyAlignment="1">
      <alignment horizontal="center" vertical="center" wrapText="1"/>
    </xf>
    <xf numFmtId="0" fontId="10" fillId="0" borderId="1" xfId="1799" applyFont="1" applyFill="1" applyBorder="1" applyAlignment="1">
      <alignment horizontal="center" vertical="center"/>
    </xf>
    <xf numFmtId="0" fontId="10" fillId="0" borderId="1" xfId="1848" applyFont="1" applyBorder="1" applyAlignment="1">
      <alignment horizontal="center" vertical="center"/>
    </xf>
    <xf numFmtId="0" fontId="10" fillId="2" borderId="1" xfId="1242" applyFont="1" applyFill="1" applyBorder="1" applyAlignment="1">
      <alignment horizontal="center" vertical="center" wrapText="1"/>
    </xf>
    <xf numFmtId="0" fontId="10" fillId="0" borderId="1" xfId="2724" applyFont="1" applyFill="1" applyBorder="1" applyAlignment="1">
      <alignment horizontal="center" vertical="center" wrapText="1"/>
    </xf>
    <xf numFmtId="0" fontId="10" fillId="0" borderId="1" xfId="372" applyFont="1" applyBorder="1" applyAlignment="1">
      <alignment horizontal="center" vertical="center"/>
    </xf>
    <xf numFmtId="0" fontId="10" fillId="0" borderId="1" xfId="2726" applyFont="1" applyFill="1" applyBorder="1" applyAlignment="1">
      <alignment horizontal="center" vertical="center" wrapText="1"/>
    </xf>
    <xf numFmtId="0" fontId="10" fillId="0" borderId="1" xfId="2657" applyFont="1" applyFill="1" applyBorder="1" applyAlignment="1">
      <alignment horizontal="center" vertical="center" wrapText="1"/>
    </xf>
    <xf numFmtId="0" fontId="10" fillId="0" borderId="1" xfId="266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2727" applyFont="1" applyFill="1" applyBorder="1" applyAlignment="1">
      <alignment horizontal="center" vertical="center" wrapText="1"/>
    </xf>
    <xf numFmtId="0" fontId="10" fillId="0" borderId="1" xfId="2579" applyFont="1" applyFill="1" applyBorder="1" applyAlignment="1">
      <alignment horizontal="center" vertical="center" wrapText="1"/>
    </xf>
    <xf numFmtId="0" fontId="10" fillId="0" borderId="1" xfId="257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8" applyNumberFormat="1" applyFont="1" applyFill="1" applyBorder="1" applyAlignment="1"/>
    <xf numFmtId="57" fontId="2" fillId="0" borderId="6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4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4" fillId="0" borderId="1" xfId="3603" applyFont="1" applyFill="1" applyBorder="1" applyAlignment="1">
      <alignment horizontal="center"/>
    </xf>
    <xf numFmtId="179" fontId="14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4" fillId="0" borderId="1" xfId="2498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4" fillId="0" borderId="1" xfId="3602" applyNumberFormat="1" applyFont="1" applyFill="1" applyBorder="1" applyAlignment="1">
      <alignment horizontal="center"/>
    </xf>
    <xf numFmtId="176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77000</v>
      </c>
      <c r="G5" s="75">
        <f t="shared" si="0"/>
        <v>42349.75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f>35070+660</f>
        <v>35730</v>
      </c>
      <c r="G7" s="80">
        <f>F7*0.375</f>
        <v>13398.75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4500</v>
      </c>
      <c r="G11" s="79">
        <f>F11*0.28</f>
        <v>1260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8000</v>
      </c>
      <c r="G12" s="79">
        <f t="shared" si="2"/>
        <v>5600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5500</v>
      </c>
      <c r="G14" s="77">
        <v>5500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5500</v>
      </c>
      <c r="G15" s="77">
        <v>5500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390</v>
      </c>
      <c r="G16" s="77">
        <v>390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3600</v>
      </c>
      <c r="G17" s="77">
        <v>3600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950</v>
      </c>
      <c r="G19" s="77">
        <v>950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3500</v>
      </c>
      <c r="G20" s="77">
        <v>3500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74">
        <f t="shared" si="6"/>
        <v>12000</v>
      </c>
      <c r="E21" s="74">
        <f t="shared" si="6"/>
        <v>12000</v>
      </c>
      <c r="F21" s="74">
        <f t="shared" si="6"/>
        <v>18000</v>
      </c>
      <c r="G21" s="74">
        <f t="shared" si="6"/>
        <v>18000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3500</v>
      </c>
      <c r="G24" s="79">
        <v>3500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8700</v>
      </c>
      <c r="G26" s="79">
        <v>8700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74">
        <f t="shared" si="7"/>
        <v>84800</v>
      </c>
      <c r="E28" s="75">
        <f t="shared" si="7"/>
        <v>48951</v>
      </c>
      <c r="F28" s="75">
        <f t="shared" si="7"/>
        <v>95000</v>
      </c>
      <c r="G28" s="75">
        <f t="shared" si="7"/>
        <v>60349.75</v>
      </c>
      <c r="H28" s="88"/>
    </row>
    <row r="29" s="65" customFormat="1" ht="17.25" customHeight="1" spans="1:8">
      <c r="A29" s="89" t="s">
        <v>34</v>
      </c>
      <c r="B29" s="72" t="s">
        <v>7</v>
      </c>
      <c r="C29" s="89" t="s">
        <v>35</v>
      </c>
      <c r="D29" s="72" t="s">
        <v>7</v>
      </c>
      <c r="E29" s="89" t="s">
        <v>35</v>
      </c>
      <c r="F29" s="72" t="s">
        <v>7</v>
      </c>
      <c r="G29" s="89" t="s">
        <v>35</v>
      </c>
      <c r="H29" s="98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74"/>
      <c r="E30" s="74">
        <f>SUM(E31:E34)</f>
        <v>27275</v>
      </c>
      <c r="F30" s="74"/>
      <c r="G30" s="74">
        <f>SUM(G31:G34)</f>
        <v>26115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35730</v>
      </c>
      <c r="G32" s="77">
        <f>F32*0.5</f>
        <v>17865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4500</v>
      </c>
      <c r="G34" s="86">
        <f t="shared" si="9"/>
        <v>2700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74"/>
      <c r="E35" s="75">
        <f>SUM(E36:E42)</f>
        <v>8574</v>
      </c>
      <c r="F35" s="75"/>
      <c r="G35" s="75">
        <f>SUM(G36:G42)</f>
        <v>8535.25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35730</v>
      </c>
      <c r="G36" s="77">
        <f>F36*0.125</f>
        <v>4466.25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4500</v>
      </c>
      <c r="G40" s="86">
        <f t="shared" si="13"/>
        <v>540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8000</v>
      </c>
      <c r="G42" s="77">
        <f t="shared" si="14"/>
        <v>2400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75">
        <f t="shared" si="15"/>
        <v>84800</v>
      </c>
      <c r="E43" s="75"/>
      <c r="F43" s="75">
        <f t="shared" si="15"/>
        <v>95000</v>
      </c>
      <c r="G43" s="7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44500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34500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v>16000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81000</v>
      </c>
      <c r="G5" s="75">
        <f t="shared" si="0"/>
        <v>41022.25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v>45070</v>
      </c>
      <c r="G7" s="80">
        <f>F7*0.375</f>
        <v>16901.25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4000</v>
      </c>
      <c r="G11" s="79">
        <f>F11*0.28</f>
        <v>1120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7500</v>
      </c>
      <c r="G12" s="79">
        <f t="shared" si="2"/>
        <v>5250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4500</v>
      </c>
      <c r="G14" s="77">
        <v>4500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4000</v>
      </c>
      <c r="G15" s="77">
        <v>4000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300</v>
      </c>
      <c r="G16" s="77">
        <v>300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2900</v>
      </c>
      <c r="G17" s="77">
        <v>2900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900</v>
      </c>
      <c r="G19" s="77">
        <v>900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2500</v>
      </c>
      <c r="G20" s="77">
        <v>2500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84">
        <f t="shared" si="6"/>
        <v>12000</v>
      </c>
      <c r="E21" s="84">
        <f t="shared" si="6"/>
        <v>12000</v>
      </c>
      <c r="F21" s="84">
        <f t="shared" si="6"/>
        <v>14000</v>
      </c>
      <c r="G21" s="84">
        <f t="shared" si="6"/>
        <v>14000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2200</v>
      </c>
      <c r="G24" s="79">
        <v>2200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6000</v>
      </c>
      <c r="G26" s="79">
        <v>6000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84">
        <f t="shared" si="7"/>
        <v>84800</v>
      </c>
      <c r="E28" s="87">
        <f t="shared" si="7"/>
        <v>48951</v>
      </c>
      <c r="F28" s="87">
        <f t="shared" si="7"/>
        <v>95000</v>
      </c>
      <c r="G28" s="87">
        <f t="shared" si="7"/>
        <v>55022.25</v>
      </c>
      <c r="H28" s="88"/>
    </row>
    <row r="29" s="65" customFormat="1" ht="17.25" customHeight="1" spans="1:8">
      <c r="A29" s="89" t="s">
        <v>34</v>
      </c>
      <c r="B29" s="90" t="s">
        <v>7</v>
      </c>
      <c r="C29" s="89" t="s">
        <v>35</v>
      </c>
      <c r="D29" s="91" t="s">
        <v>55</v>
      </c>
      <c r="E29" s="92" t="s">
        <v>56</v>
      </c>
      <c r="F29" s="91" t="s">
        <v>55</v>
      </c>
      <c r="G29" s="92" t="s">
        <v>56</v>
      </c>
      <c r="H29" s="93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84"/>
      <c r="E30" s="84">
        <f>SUM(E31:E34)</f>
        <v>27275</v>
      </c>
      <c r="F30" s="84"/>
      <c r="G30" s="84">
        <f>SUM(G31:G34)</f>
        <v>30485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45070</v>
      </c>
      <c r="G32" s="77">
        <f>F32*0.5</f>
        <v>22535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4000</v>
      </c>
      <c r="G34" s="86">
        <f t="shared" si="9"/>
        <v>2400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84"/>
      <c r="E35" s="87">
        <f>SUM(E36:E42)</f>
        <v>8574</v>
      </c>
      <c r="F35" s="87"/>
      <c r="G35" s="87">
        <f>SUM(G36:G42)</f>
        <v>9492.75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45070</v>
      </c>
      <c r="G36" s="77">
        <f>F36*0.125</f>
        <v>5633.75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4000</v>
      </c>
      <c r="G40" s="86">
        <f t="shared" si="13"/>
        <v>480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7500</v>
      </c>
      <c r="G42" s="77">
        <f t="shared" si="14"/>
        <v>2250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87">
        <f t="shared" si="15"/>
        <v>84800</v>
      </c>
      <c r="E43" s="87"/>
      <c r="F43" s="87">
        <f t="shared" si="15"/>
        <v>95000</v>
      </c>
      <c r="G43" s="8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53840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29160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f>F21-F22</f>
        <v>12000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3" customWidth="1"/>
    <col min="2" max="3" width="15.625" style="44" customWidth="1"/>
    <col min="4" max="4" width="18.25" style="44" customWidth="1"/>
    <col min="5" max="5" width="9" style="43"/>
    <col min="6" max="6" width="23.375" style="44" customWidth="1"/>
    <col min="7" max="16384" width="9" style="43"/>
  </cols>
  <sheetData>
    <row r="1" ht="27.95" customHeight="1" spans="1:6">
      <c r="A1" s="45" t="s">
        <v>57</v>
      </c>
      <c r="B1" s="45"/>
      <c r="C1" s="45"/>
      <c r="D1" s="45"/>
      <c r="E1" s="45"/>
      <c r="F1" s="45"/>
    </row>
    <row r="2" ht="27.95" customHeight="1"/>
    <row r="3" ht="27.95" customHeight="1" spans="1:6">
      <c r="A3" s="46" t="s">
        <v>58</v>
      </c>
      <c r="B3" s="46" t="s">
        <v>59</v>
      </c>
      <c r="C3" s="46" t="s">
        <v>60</v>
      </c>
      <c r="D3" s="46" t="s">
        <v>61</v>
      </c>
      <c r="E3" s="46" t="s">
        <v>62</v>
      </c>
      <c r="F3" s="46" t="s">
        <v>63</v>
      </c>
    </row>
    <row r="4" ht="27.95" customHeight="1" spans="1:6">
      <c r="A4" s="47" t="s">
        <v>64</v>
      </c>
      <c r="B4" s="46" t="s">
        <v>65</v>
      </c>
      <c r="C4" s="46">
        <v>2050299</v>
      </c>
      <c r="D4" s="48" t="s">
        <v>66</v>
      </c>
      <c r="E4" s="47">
        <v>1477</v>
      </c>
      <c r="F4" s="49" t="s">
        <v>67</v>
      </c>
    </row>
    <row r="5" ht="27.95" customHeight="1" spans="1:6">
      <c r="A5" s="47"/>
      <c r="B5" s="46" t="s">
        <v>65</v>
      </c>
      <c r="C5" s="46">
        <v>2050299</v>
      </c>
      <c r="D5" s="48" t="s">
        <v>66</v>
      </c>
      <c r="E5" s="47">
        <v>37</v>
      </c>
      <c r="F5" s="50" t="s">
        <v>68</v>
      </c>
    </row>
    <row r="6" ht="27.95" customHeight="1" spans="1:6">
      <c r="A6" s="47"/>
      <c r="B6" s="46" t="s">
        <v>65</v>
      </c>
      <c r="C6" s="46">
        <v>2050299</v>
      </c>
      <c r="D6" s="48" t="s">
        <v>66</v>
      </c>
      <c r="E6" s="47">
        <v>85</v>
      </c>
      <c r="F6" s="50" t="s">
        <v>69</v>
      </c>
    </row>
    <row r="7" ht="27.95" customHeight="1" spans="1:6">
      <c r="A7" s="47"/>
      <c r="B7" s="46" t="s">
        <v>70</v>
      </c>
      <c r="C7" s="46"/>
      <c r="D7" s="46"/>
      <c r="E7" s="47">
        <f>SUM(E4:E6)</f>
        <v>1599</v>
      </c>
      <c r="F7" s="46"/>
    </row>
    <row r="8" ht="27.95" customHeight="1" spans="1:6">
      <c r="A8" s="47" t="s">
        <v>71</v>
      </c>
      <c r="B8" s="46" t="s">
        <v>72</v>
      </c>
      <c r="C8" s="51">
        <v>2040499</v>
      </c>
      <c r="D8" s="52" t="s">
        <v>73</v>
      </c>
      <c r="E8" s="47">
        <v>120</v>
      </c>
      <c r="F8" s="53" t="s">
        <v>74</v>
      </c>
    </row>
    <row r="9" ht="27.95" customHeight="1" spans="1:6">
      <c r="A9" s="47"/>
      <c r="B9" s="46" t="s">
        <v>75</v>
      </c>
      <c r="C9" s="51">
        <v>2040599</v>
      </c>
      <c r="D9" s="52" t="s">
        <v>76</v>
      </c>
      <c r="E9" s="47">
        <v>205</v>
      </c>
      <c r="F9" s="53" t="s">
        <v>74</v>
      </c>
    </row>
    <row r="10" ht="27.95" customHeight="1" spans="1:6">
      <c r="A10" s="47"/>
      <c r="B10" s="46" t="s">
        <v>77</v>
      </c>
      <c r="C10" s="51">
        <v>2040699</v>
      </c>
      <c r="D10" s="52" t="s">
        <v>78</v>
      </c>
      <c r="E10" s="47">
        <v>49</v>
      </c>
      <c r="F10" s="53" t="s">
        <v>74</v>
      </c>
    </row>
    <row r="11" ht="27.95" customHeight="1" spans="1:6">
      <c r="A11" s="47"/>
      <c r="B11" s="46" t="s">
        <v>70</v>
      </c>
      <c r="C11" s="46"/>
      <c r="D11" s="46"/>
      <c r="E11" s="47">
        <f>SUM(E8:E10)</f>
        <v>374</v>
      </c>
      <c r="F11" s="53"/>
    </row>
    <row r="12" ht="27.95" customHeight="1" spans="1:6">
      <c r="A12" s="47" t="s">
        <v>79</v>
      </c>
      <c r="B12" s="46" t="s">
        <v>80</v>
      </c>
      <c r="C12" s="46">
        <v>2100509</v>
      </c>
      <c r="D12" s="54" t="s">
        <v>81</v>
      </c>
      <c r="E12" s="47">
        <v>55</v>
      </c>
      <c r="F12" s="49" t="s">
        <v>82</v>
      </c>
    </row>
    <row r="13" ht="27.95" customHeight="1" spans="1:6">
      <c r="A13" s="47"/>
      <c r="B13" s="46" t="s">
        <v>83</v>
      </c>
      <c r="C13" s="46">
        <v>2100508</v>
      </c>
      <c r="D13" s="55" t="s">
        <v>84</v>
      </c>
      <c r="E13" s="47">
        <v>2975</v>
      </c>
      <c r="F13" s="50" t="s">
        <v>85</v>
      </c>
    </row>
    <row r="14" ht="27.95" customHeight="1" spans="1:6">
      <c r="A14" s="47"/>
      <c r="B14" s="46" t="s">
        <v>83</v>
      </c>
      <c r="C14" s="46">
        <v>2100506</v>
      </c>
      <c r="D14" s="56" t="s">
        <v>86</v>
      </c>
      <c r="E14" s="47">
        <v>7987</v>
      </c>
      <c r="F14" s="50" t="s">
        <v>87</v>
      </c>
    </row>
    <row r="15" ht="27.95" customHeight="1" spans="1:6">
      <c r="A15" s="47"/>
      <c r="B15" s="46" t="s">
        <v>70</v>
      </c>
      <c r="C15" s="46"/>
      <c r="D15" s="46"/>
      <c r="E15" s="47">
        <f>SUM(E12:E14)</f>
        <v>11017</v>
      </c>
      <c r="F15" s="46"/>
    </row>
    <row r="16" ht="27.95" customHeight="1" spans="1:6">
      <c r="A16" s="47" t="s">
        <v>88</v>
      </c>
      <c r="B16" s="46" t="s">
        <v>83</v>
      </c>
      <c r="C16" s="46">
        <v>2080301</v>
      </c>
      <c r="D16" s="57" t="s">
        <v>89</v>
      </c>
      <c r="E16" s="47">
        <v>12851</v>
      </c>
      <c r="F16" s="53" t="s">
        <v>90</v>
      </c>
    </row>
    <row r="17" ht="27.95" customHeight="1" spans="1:6">
      <c r="A17" s="47"/>
      <c r="B17" s="46" t="s">
        <v>83</v>
      </c>
      <c r="C17" s="46">
        <v>2080308</v>
      </c>
      <c r="D17" s="58" t="s">
        <v>91</v>
      </c>
      <c r="E17" s="47">
        <v>4629</v>
      </c>
      <c r="F17" s="53" t="s">
        <v>92</v>
      </c>
    </row>
    <row r="18" ht="27.95" customHeight="1" spans="1:6">
      <c r="A18" s="47"/>
      <c r="B18" s="46" t="s">
        <v>83</v>
      </c>
      <c r="C18" s="46">
        <v>2080308</v>
      </c>
      <c r="D18" s="58" t="s">
        <v>91</v>
      </c>
      <c r="E18" s="47">
        <v>229</v>
      </c>
      <c r="F18" s="49" t="s">
        <v>93</v>
      </c>
    </row>
    <row r="19" ht="27.95" customHeight="1" spans="1:6">
      <c r="A19" s="47"/>
      <c r="B19" s="46" t="s">
        <v>70</v>
      </c>
      <c r="C19" s="46"/>
      <c r="D19" s="46"/>
      <c r="E19" s="47">
        <f>SUM(E16:E18)</f>
        <v>17709</v>
      </c>
      <c r="F19" s="50"/>
    </row>
    <row r="20" ht="27.95" customHeight="1" spans="1:6">
      <c r="A20" s="47" t="s">
        <v>94</v>
      </c>
      <c r="B20" s="46" t="s">
        <v>95</v>
      </c>
      <c r="C20" s="46">
        <v>2130701</v>
      </c>
      <c r="D20" s="59" t="s">
        <v>96</v>
      </c>
      <c r="E20" s="47">
        <v>676</v>
      </c>
      <c r="F20" s="50" t="s">
        <v>97</v>
      </c>
    </row>
    <row r="21" ht="27.95" customHeight="1" spans="1:6">
      <c r="A21" s="47"/>
      <c r="B21" s="46" t="s">
        <v>95</v>
      </c>
      <c r="C21" s="46">
        <v>2130701</v>
      </c>
      <c r="D21" s="59" t="s">
        <v>96</v>
      </c>
      <c r="E21" s="47">
        <v>38</v>
      </c>
      <c r="F21" s="49" t="s">
        <v>97</v>
      </c>
    </row>
    <row r="22" ht="27.95" customHeight="1" spans="1:6">
      <c r="A22" s="47"/>
      <c r="B22" s="46" t="s">
        <v>70</v>
      </c>
      <c r="C22" s="46"/>
      <c r="D22" s="46"/>
      <c r="E22" s="47">
        <f>SUM(E20:E21)</f>
        <v>714</v>
      </c>
      <c r="F22" s="50"/>
    </row>
    <row r="23" ht="27.95" customHeight="1" spans="1:6">
      <c r="A23" s="47" t="s">
        <v>98</v>
      </c>
      <c r="B23" s="46" t="s">
        <v>99</v>
      </c>
      <c r="C23" s="46">
        <v>2081199</v>
      </c>
      <c r="D23" s="60" t="s">
        <v>100</v>
      </c>
      <c r="E23" s="47">
        <v>78</v>
      </c>
      <c r="F23" s="50" t="s">
        <v>101</v>
      </c>
    </row>
    <row r="24" ht="27.95" customHeight="1" spans="1:6">
      <c r="A24" s="47"/>
      <c r="B24" s="46" t="s">
        <v>70</v>
      </c>
      <c r="C24" s="46"/>
      <c r="D24" s="60"/>
      <c r="E24" s="47">
        <f>SUM(E23)</f>
        <v>78</v>
      </c>
      <c r="F24" s="61"/>
    </row>
    <row r="25" ht="27.95" customHeight="1" spans="1:6">
      <c r="A25" s="47"/>
      <c r="B25" s="46" t="s">
        <v>102</v>
      </c>
      <c r="C25" s="46"/>
      <c r="D25" s="46"/>
      <c r="E25" s="62">
        <f>E7+E11+E15+E19+E22+E24</f>
        <v>31491</v>
      </c>
      <c r="F25" s="53"/>
    </row>
    <row r="26" ht="27.95" customHeight="1" spans="1:6">
      <c r="A26" s="63" t="s">
        <v>103</v>
      </c>
      <c r="F26" s="64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39"/>
  <sheetViews>
    <sheetView showGridLines="0" showZeros="0" tabSelected="1" workbookViewId="0">
      <selection activeCell="B7" sqref="B7:B8"/>
    </sheetView>
  </sheetViews>
  <sheetFormatPr defaultColWidth="6.875" defaultRowHeight="12.75" customHeight="1" outlineLevelCol="2"/>
  <cols>
    <col min="1" max="1" width="33.125" style="27" customWidth="1"/>
    <col min="2" max="2" width="20.25" style="27" customWidth="1"/>
    <col min="3" max="3" width="10.5" style="27" customWidth="1"/>
    <col min="4" max="252" width="6.875" style="27" customWidth="1"/>
    <col min="253" max="16384" width="6.875" style="27"/>
  </cols>
  <sheetData>
    <row r="1" ht="24.75" customHeight="1" spans="1:3">
      <c r="A1" s="28"/>
      <c r="B1" s="29"/>
      <c r="C1" s="29"/>
    </row>
    <row r="2" ht="29.25" customHeight="1" spans="1:3">
      <c r="A2" s="30" t="s">
        <v>104</v>
      </c>
      <c r="B2" s="30"/>
      <c r="C2" s="30"/>
    </row>
    <row r="3" s="25" customFormat="1" ht="21.75" customHeight="1" spans="1:3">
      <c r="A3" s="31"/>
      <c r="B3" s="31"/>
      <c r="C3" s="31" t="s">
        <v>1</v>
      </c>
    </row>
    <row r="4" s="25" customFormat="1" ht="15.75" customHeight="1" spans="1:3">
      <c r="A4" s="32" t="s">
        <v>105</v>
      </c>
      <c r="B4" s="32"/>
      <c r="C4" s="33" t="s">
        <v>106</v>
      </c>
    </row>
    <row r="5" s="25" customFormat="1" ht="15.75" customHeight="1" spans="1:3">
      <c r="A5" s="34" t="s">
        <v>58</v>
      </c>
      <c r="B5" s="34" t="s">
        <v>107</v>
      </c>
      <c r="C5" s="35"/>
    </row>
    <row r="6" s="26" customFormat="1" ht="15.75" customHeight="1" spans="1:3">
      <c r="A6" s="36" t="s">
        <v>108</v>
      </c>
      <c r="B6" s="37">
        <v>46554.64</v>
      </c>
      <c r="C6" s="38"/>
    </row>
    <row r="7" s="26" customFormat="1" ht="15.75" customHeight="1" spans="1:3">
      <c r="A7" s="36" t="s">
        <v>109</v>
      </c>
      <c r="B7" s="38">
        <v>46454.64</v>
      </c>
      <c r="C7" s="38"/>
    </row>
    <row r="8" s="26" customFormat="1" ht="15.75" customHeight="1" spans="1:3">
      <c r="A8" s="36" t="s">
        <v>110</v>
      </c>
      <c r="B8" s="38">
        <v>100</v>
      </c>
      <c r="C8" s="38"/>
    </row>
    <row r="9" s="26" customFormat="1" ht="15.75" customHeight="1" spans="1:3">
      <c r="A9" s="36"/>
      <c r="B9" s="38"/>
      <c r="C9" s="38"/>
    </row>
    <row r="10" s="26" customFormat="1" ht="15.75" customHeight="1" spans="1:3">
      <c r="A10" s="36"/>
      <c r="B10" s="38"/>
      <c r="C10" s="38"/>
    </row>
    <row r="11" s="26" customFormat="1" ht="15.75" customHeight="1" spans="1:3">
      <c r="A11" s="36"/>
      <c r="B11" s="38"/>
      <c r="C11" s="38"/>
    </row>
    <row r="12" s="26" customFormat="1" ht="15.75" customHeight="1" spans="1:3">
      <c r="A12" s="36"/>
      <c r="B12" s="39"/>
      <c r="C12" s="38"/>
    </row>
    <row r="13" s="26" customFormat="1" ht="15.75" customHeight="1" spans="1:3">
      <c r="A13" s="36"/>
      <c r="B13" s="39"/>
      <c r="C13" s="38"/>
    </row>
    <row r="14" s="26" customFormat="1" ht="15.75" customHeight="1" spans="1:3">
      <c r="A14" s="36"/>
      <c r="B14" s="40"/>
      <c r="C14" s="38"/>
    </row>
    <row r="15" s="26" customFormat="1" ht="15.75" customHeight="1" spans="1:3">
      <c r="A15" s="36"/>
      <c r="B15" s="40"/>
      <c r="C15" s="38"/>
    </row>
    <row r="16" s="26" customFormat="1" ht="15.75" customHeight="1" spans="1:3">
      <c r="A16" s="36"/>
      <c r="B16" s="40"/>
      <c r="C16" s="38"/>
    </row>
    <row r="17" s="26" customFormat="1" ht="15.75" customHeight="1" spans="1:3">
      <c r="A17" s="36"/>
      <c r="B17" s="40"/>
      <c r="C17" s="38"/>
    </row>
    <row r="18" s="26" customFormat="1" ht="15.75" customHeight="1" spans="1:3">
      <c r="A18" s="36"/>
      <c r="B18" s="40"/>
      <c r="C18" s="38"/>
    </row>
    <row r="19" s="26" customFormat="1" ht="15.75" customHeight="1" spans="1:3">
      <c r="A19" s="36"/>
      <c r="B19" s="40"/>
      <c r="C19" s="38"/>
    </row>
    <row r="20" s="26" customFormat="1" ht="15.75" customHeight="1" spans="1:3">
      <c r="A20" s="36"/>
      <c r="B20" s="40"/>
      <c r="C20" s="38"/>
    </row>
    <row r="21" s="26" customFormat="1" ht="15.75" customHeight="1" spans="1:3">
      <c r="A21" s="36"/>
      <c r="B21" s="40"/>
      <c r="C21" s="38"/>
    </row>
    <row r="22" s="26" customFormat="1" ht="15.75" customHeight="1" spans="1:3">
      <c r="A22" s="36"/>
      <c r="B22" s="40"/>
      <c r="C22" s="38"/>
    </row>
    <row r="23" s="26" customFormat="1" ht="15.75" customHeight="1" spans="1:3">
      <c r="A23" s="36"/>
      <c r="B23" s="40"/>
      <c r="C23" s="38"/>
    </row>
    <row r="24" s="26" customFormat="1" ht="15.75" customHeight="1" spans="1:3">
      <c r="A24" s="36"/>
      <c r="B24" s="40"/>
      <c r="C24" s="38"/>
    </row>
    <row r="25" s="26" customFormat="1" ht="15.75" customHeight="1" spans="1:3">
      <c r="A25" s="36"/>
      <c r="B25" s="40"/>
      <c r="C25" s="38"/>
    </row>
    <row r="26" s="26" customFormat="1" ht="15.75" customHeight="1" spans="1:3">
      <c r="A26" s="36"/>
      <c r="B26" s="40"/>
      <c r="C26" s="38"/>
    </row>
    <row r="27" s="26" customFormat="1" ht="15.75" customHeight="1" spans="1:3">
      <c r="A27" s="36"/>
      <c r="B27" s="40"/>
      <c r="C27" s="38"/>
    </row>
    <row r="28" s="26" customFormat="1" ht="15.75" customHeight="1" spans="1:3">
      <c r="A28" s="36"/>
      <c r="B28" s="40"/>
      <c r="C28" s="38"/>
    </row>
    <row r="29" s="26" customFormat="1" ht="15.75" customHeight="1" spans="1:3">
      <c r="A29" s="36"/>
      <c r="B29" s="40"/>
      <c r="C29" s="38"/>
    </row>
    <row r="30" s="26" customFormat="1" ht="15.75" customHeight="1" spans="1:3">
      <c r="A30" s="36"/>
      <c r="B30" s="40"/>
      <c r="C30" s="38"/>
    </row>
    <row r="31" s="26" customFormat="1" customHeight="1" spans="1:3">
      <c r="A31" s="36"/>
      <c r="B31" s="40"/>
      <c r="C31" s="38"/>
    </row>
    <row r="32" s="26" customFormat="1" customHeight="1" spans="1:3">
      <c r="A32" s="36"/>
      <c r="B32" s="40"/>
      <c r="C32" s="38"/>
    </row>
    <row r="33" s="26" customFormat="1" customHeight="1" spans="1:3">
      <c r="A33" s="36"/>
      <c r="B33" s="40"/>
      <c r="C33" s="38"/>
    </row>
    <row r="34" s="26" customFormat="1" ht="18" customHeight="1" spans="1:3">
      <c r="A34" s="41" t="s">
        <v>111</v>
      </c>
      <c r="B34" s="42">
        <v>46554.64</v>
      </c>
      <c r="C34" s="38"/>
    </row>
    <row r="35" ht="15" customHeight="1"/>
    <row r="36" ht="15" customHeight="1"/>
    <row r="37" ht="15" customHeight="1"/>
    <row r="38" ht="15" customHeight="1"/>
    <row r="39" ht="15" customHeight="1"/>
  </sheetData>
  <sheetProtection formatCells="0" formatColumns="0" formatRows="0"/>
  <mergeCells count="3">
    <mergeCell ref="A2:C2"/>
    <mergeCell ref="A4:B4"/>
    <mergeCell ref="C4:C5"/>
  </mergeCells>
  <pageMargins left="0.75" right="0.75" top="1" bottom="1" header="0.5" footer="0.5"/>
  <pageSetup paperSize="9" scale="85" fitToHeight="999" orientation="landscape"/>
  <headerFooter alignWithMargins="0" scaleWithDoc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113</v>
      </c>
      <c r="B4" s="7" t="s">
        <v>62</v>
      </c>
      <c r="C4" s="7" t="s">
        <v>114</v>
      </c>
      <c r="D4" s="7"/>
      <c r="E4" s="7"/>
      <c r="F4" s="7"/>
      <c r="G4" s="7"/>
      <c r="H4" s="7"/>
      <c r="I4" s="7"/>
      <c r="J4" s="7"/>
      <c r="K4" s="7" t="s">
        <v>115</v>
      </c>
      <c r="L4" s="17" t="s">
        <v>116</v>
      </c>
    </row>
    <row r="5" s="2" customFormat="1" ht="21" customHeight="1" spans="1:12">
      <c r="A5" s="7"/>
      <c r="B5" s="7"/>
      <c r="C5" s="7" t="s">
        <v>117</v>
      </c>
      <c r="D5" s="7"/>
      <c r="E5" s="7" t="s">
        <v>118</v>
      </c>
      <c r="F5" s="7" t="s">
        <v>119</v>
      </c>
      <c r="G5" s="7" t="s">
        <v>120</v>
      </c>
      <c r="H5" s="7" t="s">
        <v>121</v>
      </c>
      <c r="I5" s="7" t="s">
        <v>122</v>
      </c>
      <c r="J5" s="7" t="s">
        <v>123</v>
      </c>
      <c r="K5" s="7"/>
      <c r="L5" s="17"/>
    </row>
    <row r="6" s="2" customFormat="1" ht="33" customHeight="1" spans="1:12">
      <c r="A6" s="7"/>
      <c r="B6" s="7"/>
      <c r="C6" s="8" t="s">
        <v>124</v>
      </c>
      <c r="D6" s="8" t="s">
        <v>125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126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127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128</v>
      </c>
    </row>
    <row r="9" ht="21.95" customHeight="1" spans="1:12">
      <c r="A9" s="11" t="s">
        <v>129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130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131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132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133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134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135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136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137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138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139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140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141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142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143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144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145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146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147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148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149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150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151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152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153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154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155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156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157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158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159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160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161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162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163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164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165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166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167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168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169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170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171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172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173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174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175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176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177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178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179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180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181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182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183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184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185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186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187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188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189</v>
      </c>
    </row>
    <row r="69" ht="18.75" customHeight="1" spans="1:12">
      <c r="A69" s="13" t="s">
        <v>190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191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192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193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194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195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196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197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198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199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200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201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202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203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204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205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206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207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208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209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210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211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212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213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214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215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216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217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218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219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220</v>
      </c>
    </row>
    <row r="99" ht="24.95" customHeight="1" spans="1:12">
      <c r="A99" s="13" t="s">
        <v>221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222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223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224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225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226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227</v>
      </c>
    </row>
    <row r="105" ht="18.75" customHeight="1" spans="1:12">
      <c r="A105" s="13" t="s">
        <v>228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227</v>
      </c>
    </row>
    <row r="106" ht="18.75" customHeight="1" spans="1:12">
      <c r="A106" s="13" t="s">
        <v>229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230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227</v>
      </c>
    </row>
    <row r="108" ht="18.75" customHeight="1" spans="1:12">
      <c r="A108" s="13" t="s">
        <v>231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227</v>
      </c>
    </row>
    <row r="109" ht="18.75" customHeight="1" spans="1:12">
      <c r="A109" s="13" t="s">
        <v>232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233</v>
      </c>
    </row>
    <row r="110" ht="18.75" customHeight="1" spans="1:12">
      <c r="A110" s="13" t="s">
        <v>234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227</v>
      </c>
    </row>
    <row r="111" ht="18.75" customHeight="1" spans="1:12">
      <c r="A111" s="13" t="s">
        <v>235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227</v>
      </c>
    </row>
    <row r="112" ht="26.1" customHeight="1" spans="1:12">
      <c r="A112" s="13" t="s">
        <v>236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237</v>
      </c>
    </row>
    <row r="113" ht="18.75" customHeight="1" spans="1:12">
      <c r="A113" s="13" t="s">
        <v>238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239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227</v>
      </c>
    </row>
    <row r="115" ht="18.75" customHeight="1" spans="1:12">
      <c r="A115" s="13" t="s">
        <v>240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227</v>
      </c>
    </row>
    <row r="116" ht="18.75" customHeight="1" spans="1:12">
      <c r="A116" s="13" t="s">
        <v>241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242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243</v>
      </c>
    </row>
    <row r="118" ht="18.75" customHeight="1" spans="1:12">
      <c r="A118" s="13" t="s">
        <v>244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245</v>
      </c>
    </row>
    <row r="119" ht="18.75" customHeight="1" spans="1:12">
      <c r="A119" s="13" t="s">
        <v>246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247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248</v>
      </c>
    </row>
    <row r="121" ht="18.75" customHeight="1" spans="1:12">
      <c r="A121" s="13" t="s">
        <v>249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227</v>
      </c>
    </row>
    <row r="122" ht="45" customHeight="1" spans="1:12">
      <c r="A122" s="13" t="s">
        <v>250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251</v>
      </c>
    </row>
    <row r="123" ht="18.75" customHeight="1" spans="1:12">
      <c r="A123" s="13" t="s">
        <v>252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253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254</v>
      </c>
    </row>
    <row r="125" ht="18.75" customHeight="1" spans="1:12">
      <c r="A125" s="13" t="s">
        <v>255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256</v>
      </c>
    </row>
    <row r="126" ht="18.75" customHeight="1" spans="1:12">
      <c r="A126" s="13" t="s">
        <v>257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258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政府性基金收入预算表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