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性基金支出预算表" sheetId="28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政府性基金支出预算表!$A$2:$P$13</definedName>
    <definedName name="_xlnm.Print_Area" hidden="1">#N/A</definedName>
    <definedName name="_xlnm.Print_Titles" localSheetId="3">政府性基金支出预算表!$2:$5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<sst xmlns="http://schemas.openxmlformats.org/spreadsheetml/2006/main" count="403" uniqueCount="291">
  <si>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</si>
  <si>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</si>
  <si>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</si>
  <si>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</si>
  <si>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</si>
  <si>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</si>
  <si>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</si>
  <si>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</si>
  <si>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</si>
  <si>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</si>
  <si>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</si>
  <si>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</si>
  <si>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</si>
  <si>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</si>
  <si>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</si>
  <si>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</si>
  <si>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</si>
  <si>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</si>
  <si>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</si>
  <si>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</si>
  <si>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</si>
  <si>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</si>
  <si>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</si>
  <si>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</si>
  <si>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</si>
  <si>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</si>
  <si>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</si>
  <si>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</si>
  <si>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</si>
  <si>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</si>
  <si>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</si>
  <si>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</si>
  <si>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</si>
  <si>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</si>
  <si>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</si>
  <si>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</si>
  <si>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</si>
  <si>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</si>
  <si>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</si>
  <si>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</si>
  <si>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</si>
  <si>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</si>
  <si>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</si>
  <si>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</si>
  <si>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</si>
  <si>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</si>
  <si>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</si>
  <si>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</si>
  <si>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</si>
  <si>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</si>
  <si>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</si>
  <si>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</si>
  <si>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</si>
  <si>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</si>
  <si>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</si>
  <si>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</si>
  <si>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</si>
  <si>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</si>
  <si>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</si>
  <si>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</si>
  <si>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</si>
  <si>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</si>
  <si>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</si>
  <si>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</si>
  <si>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</si>
  <si>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</si>
  <si>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</si>
  <si>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</si>
  <si>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</si>
  <si>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</si>
  <si>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</si>
  <si>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</si>
  <si>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</si>
  <si>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</si>
  <si>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</si>
  <si>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</si>
  <si>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</si>
  <si>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</si>
  <si>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</si>
  <si>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</si>
  <si>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</si>
  <si>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</si>
  <si>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</si>
  <si>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</si>
  <si>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</si>
  <si>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</si>
  <si>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</si>
  <si>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</si>
  <si>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</si>
  <si>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</si>
  <si>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</si>
  <si>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</si>
  <si>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</si>
  <si>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</si>
  <si>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</si>
  <si>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</si>
  <si>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</si>
  <si>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</si>
  <si>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</si>
  <si>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</si>
  <si>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</si>
  <si>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</si>
  <si>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</si>
  <si>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</si>
  <si>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2021年政府性基金支出预算表（按功能科目）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</si>
  <si>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</si>
  <si>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</si>
  <si>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</si>
  <si>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</si>
  <si>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</si>
  <si>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</si>
  <si>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</si>
  <si>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</si>
  <si>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</si>
  <si>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</si>
  <si>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</si>
  <si>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</si>
  <si>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</si>
  <si>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03</t>
  </si>
  <si>
    <t xml:space="preserve">    城市建设支出</t>
  </si>
  <si>
    <t>04</t>
  </si>
  <si>
    <t xml:space="preserve">    农村基础设施建设支出</t>
  </si>
  <si>
    <t>19</t>
  </si>
  <si>
    <t xml:space="preserve">  国有土地使用权出让收入对应专项债务收入安排的支出</t>
  </si>
  <si>
    <t xml:space="preserve">  19</t>
  </si>
  <si>
    <t>99</t>
  </si>
  <si>
    <t xml:space="preserve">    其他国有土地使用权出让收入对应专项债务安排的支出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</si>
  <si>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</si>
  <si>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</si>
  <si>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</si>
  <si>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</si>
  <si>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04</t>
  </si>
  <si>
    <t xml:space="preserve">    其他政府性基金及对应专项债务收入安排的支出</t>
  </si>
  <si>
    <t>230</t>
  </si>
  <si>
    <t>转移性支出</t>
  </si>
  <si>
    <t xml:space="preserve">  调出资金</t>
  </si>
  <si>
    <t xml:space="preserve">  230</t>
  </si>
  <si>
    <t>02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</si>
  <si>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</si>
  <si>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</si>
  <si>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</si>
  <si>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</si>
  <si>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</si>
  <si>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 xml:space="preserve">    其他政府性基金债务付息支出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</si>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</sst>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Tahoma"/>
      <charset val="134"/>
    </font>
    <font>
      <b/>
      <sz val="13"/>
      <color indexed="56"/>
      <name val="Tahoma"/>
      <charset val="134"/>
    </font>
    <font>
      <sz val="11"/>
      <color indexed="9"/>
      <name val="Tahoma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8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10" applyNumberFormat="0" applyFon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7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8" borderId="15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2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40" fillId="29" borderId="16" applyNumberForma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4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/>
    <xf numFmtId="0" fontId="17" fillId="46" borderId="0" applyNumberFormat="0" applyBorder="0" applyAlignment="0" applyProtection="0">
      <alignment vertical="center"/>
    </xf>
    <xf numFmtId="0" fontId="3" fillId="0" borderId="0"/>
    <xf numFmtId="0" fontId="17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7" fillId="1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9" borderId="7" applyNumberFormat="0" applyFont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9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9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9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7" fillId="55" borderId="0" applyNumberFormat="0" applyBorder="0" applyAlignment="0" applyProtection="0">
      <alignment vertical="center"/>
    </xf>
    <xf numFmtId="0" fontId="0" fillId="0" borderId="0"/>
    <xf numFmtId="0" fontId="2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3" borderId="0" applyNumberFormat="0" applyBorder="0" applyAlignment="0" applyProtection="0">
      <alignment vertical="center"/>
    </xf>
    <xf numFmtId="0" fontId="0" fillId="0" borderId="0"/>
    <xf numFmtId="0" fontId="2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56" borderId="0" applyNumberFormat="0" applyBorder="0" applyAlignment="0" applyProtection="0">
      <alignment vertical="center"/>
    </xf>
    <xf numFmtId="0" fontId="0" fillId="0" borderId="0"/>
    <xf numFmtId="0" fontId="27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2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1" borderId="21" applyNumberFormat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0" fillId="51" borderId="20" applyNumberFormat="0" applyAlignment="0" applyProtection="0">
      <alignment vertical="center"/>
    </xf>
    <xf numFmtId="0" fontId="45" fillId="50" borderId="19" applyNumberFormat="0" applyAlignment="0" applyProtection="0">
      <alignment vertical="center"/>
    </xf>
    <xf numFmtId="0" fontId="45" fillId="50" borderId="19" applyNumberForma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8" fillId="51" borderId="21" applyNumberFormat="0" applyAlignment="0" applyProtection="0">
      <alignment vertical="center"/>
    </xf>
    <xf numFmtId="0" fontId="47" fillId="17" borderId="20" applyNumberFormat="0" applyAlignment="0" applyProtection="0">
      <alignment vertical="center"/>
    </xf>
    <xf numFmtId="0" fontId="1" fillId="0" borderId="0"/>
    <xf numFmtId="0" fontId="1" fillId="0" borderId="0"/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9" borderId="7" applyNumberFormat="0" applyFont="0" applyAlignment="0" applyProtection="0">
      <alignment vertical="center"/>
    </xf>
  </cellStyleXfs>
  <cellXfs count="100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1222" applyFont="1" applyFill="1" applyBorder="1" applyAlignment="1">
      <alignment horizontal="center" vertical="center" wrapText="1"/>
    </xf>
    <xf numFmtId="0" fontId="6" fillId="0" borderId="1" xfId="1798" applyFont="1" applyFill="1" applyBorder="1" applyAlignment="1">
      <alignment horizontal="center" vertical="center"/>
    </xf>
    <xf numFmtId="0" fontId="6" fillId="0" borderId="1" xfId="1848" applyFont="1" applyBorder="1" applyAlignment="1">
      <alignment horizontal="center" vertical="center"/>
    </xf>
    <xf numFmtId="0" fontId="6" fillId="2" borderId="1" xfId="1240" applyFont="1" applyFill="1" applyBorder="1" applyAlignment="1">
      <alignment horizontal="center" vertical="center" wrapText="1"/>
    </xf>
    <xf numFmtId="0" fontId="6" fillId="0" borderId="1" xfId="2725" applyFont="1" applyFill="1" applyBorder="1" applyAlignment="1">
      <alignment horizontal="center" vertical="center" wrapText="1"/>
    </xf>
    <xf numFmtId="0" fontId="6" fillId="0" borderId="1" xfId="373" applyFont="1" applyBorder="1" applyAlignment="1">
      <alignment horizontal="center" vertical="center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2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7" applyNumberFormat="1" applyFont="1" applyFill="1" applyBorder="1" applyAlignment="1"/>
    <xf numFmtId="57" fontId="2" fillId="0" borderId="6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603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3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3" fillId="0" borderId="1" xfId="3603" applyFont="1" applyFill="1" applyBorder="1" applyAlignment="1">
      <alignment horizontal="center"/>
    </xf>
    <xf numFmtId="178" fontId="13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3" fillId="0" borderId="1" xfId="2497" applyFont="1" applyFill="1" applyBorder="1" applyAlignment="1"/>
    <xf numFmtId="1" fontId="13" fillId="0" borderId="1" xfId="3603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3" fillId="0" borderId="1" xfId="3602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77000</v>
      </c>
      <c r="G5" s="76">
        <f t="shared" si="0"/>
        <v>42349.75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f>35070+660</f>
        <v>35730</v>
      </c>
      <c r="G7" s="81">
        <f>F7*0.375</f>
        <v>13398.75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4500</v>
      </c>
      <c r="G11" s="80">
        <f>F11*0.28</f>
        <v>1260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8000</v>
      </c>
      <c r="G12" s="80">
        <f t="shared" si="2"/>
        <v>5600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5500</v>
      </c>
      <c r="G14" s="78">
        <v>5500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5500</v>
      </c>
      <c r="G15" s="78">
        <v>5500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390</v>
      </c>
      <c r="G16" s="78">
        <v>390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3600</v>
      </c>
      <c r="G17" s="78">
        <v>3600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950</v>
      </c>
      <c r="G19" s="78">
        <v>950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3500</v>
      </c>
      <c r="G20" s="78">
        <v>3500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75">
        <f t="shared" si="6"/>
        <v>12000</v>
      </c>
      <c r="E21" s="75">
        <f t="shared" si="6"/>
        <v>12000</v>
      </c>
      <c r="F21" s="75">
        <f t="shared" si="6"/>
        <v>18000</v>
      </c>
      <c r="G21" s="75">
        <f t="shared" si="6"/>
        <v>18000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3500</v>
      </c>
      <c r="G24" s="80">
        <v>3500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8700</v>
      </c>
      <c r="G26" s="80">
        <v>8700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75">
        <f t="shared" si="7"/>
        <v>84800</v>
      </c>
      <c r="E28" s="76">
        <f t="shared" si="7"/>
        <v>48951</v>
      </c>
      <c r="F28" s="76">
        <f t="shared" si="7"/>
        <v>95000</v>
      </c>
      <c r="G28" s="76">
        <f t="shared" si="7"/>
        <v>60349.75</v>
      </c>
      <c r="H28" s="89"/>
    </row>
    <row r="29" s="66" customFormat="1" ht="17.25" customHeight="1" spans="1:8">
      <c r="A29" s="90" t="s">
        <v>34</v>
      </c>
      <c r="B29" s="73" t="s">
        <v>7</v>
      </c>
      <c r="C29" s="90" t="s">
        <v>35</v>
      </c>
      <c r="D29" s="73" t="s">
        <v>7</v>
      </c>
      <c r="E29" s="90" t="s">
        <v>35</v>
      </c>
      <c r="F29" s="73" t="s">
        <v>7</v>
      </c>
      <c r="G29" s="90" t="s">
        <v>35</v>
      </c>
      <c r="H29" s="99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75"/>
      <c r="E30" s="75">
        <f>SUM(E31:E34)</f>
        <v>27275</v>
      </c>
      <c r="F30" s="75"/>
      <c r="G30" s="75">
        <f>SUM(G31:G34)</f>
        <v>26115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35730</v>
      </c>
      <c r="G32" s="78">
        <f>F32*0.5</f>
        <v>17865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4500</v>
      </c>
      <c r="G34" s="87">
        <f t="shared" si="9"/>
        <v>2700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75"/>
      <c r="E35" s="76">
        <f>SUM(E36:E42)</f>
        <v>8574</v>
      </c>
      <c r="F35" s="76"/>
      <c r="G35" s="76">
        <f>SUM(G36:G42)</f>
        <v>8535.25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35730</v>
      </c>
      <c r="G36" s="78">
        <f>F36*0.125</f>
        <v>4466.25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4500</v>
      </c>
      <c r="G40" s="87">
        <f t="shared" si="13"/>
        <v>540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8000</v>
      </c>
      <c r="G42" s="78">
        <f t="shared" si="14"/>
        <v>2400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76">
        <f t="shared" si="15"/>
        <v>84800</v>
      </c>
      <c r="E43" s="76"/>
      <c r="F43" s="76">
        <f t="shared" si="15"/>
        <v>95000</v>
      </c>
      <c r="G43" s="7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44500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34500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v>16000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81000</v>
      </c>
      <c r="G5" s="76">
        <f t="shared" si="0"/>
        <v>41022.25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v>45070</v>
      </c>
      <c r="G7" s="81">
        <f>F7*0.375</f>
        <v>16901.25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4000</v>
      </c>
      <c r="G11" s="80">
        <f>F11*0.28</f>
        <v>1120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7500</v>
      </c>
      <c r="G12" s="80">
        <f t="shared" si="2"/>
        <v>5250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4500</v>
      </c>
      <c r="G14" s="78">
        <v>4500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4000</v>
      </c>
      <c r="G15" s="78">
        <v>4000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300</v>
      </c>
      <c r="G16" s="78">
        <v>300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2900</v>
      </c>
      <c r="G17" s="78">
        <v>2900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900</v>
      </c>
      <c r="G19" s="78">
        <v>900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2500</v>
      </c>
      <c r="G20" s="78">
        <v>2500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85">
        <f t="shared" si="6"/>
        <v>12000</v>
      </c>
      <c r="E21" s="85">
        <f t="shared" si="6"/>
        <v>12000</v>
      </c>
      <c r="F21" s="85">
        <f t="shared" si="6"/>
        <v>14000</v>
      </c>
      <c r="G21" s="85">
        <f t="shared" si="6"/>
        <v>14000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2200</v>
      </c>
      <c r="G24" s="80">
        <v>2200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6000</v>
      </c>
      <c r="G26" s="80">
        <v>6000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85">
        <f t="shared" si="7"/>
        <v>84800</v>
      </c>
      <c r="E28" s="88">
        <f t="shared" si="7"/>
        <v>48951</v>
      </c>
      <c r="F28" s="88">
        <f t="shared" si="7"/>
        <v>95000</v>
      </c>
      <c r="G28" s="88">
        <f t="shared" si="7"/>
        <v>55022.25</v>
      </c>
      <c r="H28" s="89"/>
    </row>
    <row r="29" s="66" customFormat="1" ht="17.25" customHeight="1" spans="1:8">
      <c r="A29" s="90" t="s">
        <v>34</v>
      </c>
      <c r="B29" s="91" t="s">
        <v>7</v>
      </c>
      <c r="C29" s="90" t="s">
        <v>35</v>
      </c>
      <c r="D29" s="92" t="s">
        <v>55</v>
      </c>
      <c r="E29" s="93" t="s">
        <v>56</v>
      </c>
      <c r="F29" s="92" t="s">
        <v>55</v>
      </c>
      <c r="G29" s="93" t="s">
        <v>56</v>
      </c>
      <c r="H29" s="94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85"/>
      <c r="E30" s="85">
        <f>SUM(E31:E34)</f>
        <v>27275</v>
      </c>
      <c r="F30" s="85"/>
      <c r="G30" s="85">
        <f>SUM(G31:G34)</f>
        <v>30485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45070</v>
      </c>
      <c r="G32" s="78">
        <f>F32*0.5</f>
        <v>22535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4000</v>
      </c>
      <c r="G34" s="87">
        <f t="shared" si="9"/>
        <v>2400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85"/>
      <c r="E35" s="88">
        <f>SUM(E36:E42)</f>
        <v>8574</v>
      </c>
      <c r="F35" s="88"/>
      <c r="G35" s="88">
        <f>SUM(G36:G42)</f>
        <v>9492.75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45070</v>
      </c>
      <c r="G36" s="78">
        <f>F36*0.125</f>
        <v>5633.75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4000</v>
      </c>
      <c r="G40" s="87">
        <f t="shared" si="13"/>
        <v>480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7500</v>
      </c>
      <c r="G42" s="78">
        <f t="shared" si="14"/>
        <v>2250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88">
        <f t="shared" si="15"/>
        <v>84800</v>
      </c>
      <c r="E43" s="88"/>
      <c r="F43" s="88">
        <f t="shared" si="15"/>
        <v>95000</v>
      </c>
      <c r="G43" s="8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53840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29160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f>F21-F22</f>
        <v>12000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4" customWidth="1"/>
    <col min="2" max="3" width="15.625" style="45" customWidth="1"/>
    <col min="4" max="4" width="18.25" style="45" customWidth="1"/>
    <col min="5" max="5" width="9" style="44"/>
    <col min="6" max="6" width="23.375" style="45" customWidth="1"/>
    <col min="7" max="16384" width="9" style="44"/>
  </cols>
  <sheetData>
    <row r="1" ht="27.95" customHeight="1" spans="1:6">
      <c r="A1" s="46" t="s">
        <v>57</v>
      </c>
      <c r="B1" s="46"/>
      <c r="C1" s="46"/>
      <c r="D1" s="46"/>
      <c r="E1" s="46"/>
      <c r="F1" s="46"/>
    </row>
    <row r="2" ht="27.95" customHeight="1"/>
    <row r="3" ht="27.95" customHeight="1" spans="1:6">
      <c r="A3" s="47" t="s">
        <v>58</v>
      </c>
      <c r="B3" s="47" t="s">
        <v>59</v>
      </c>
      <c r="C3" s="47" t="s">
        <v>60</v>
      </c>
      <c r="D3" s="47" t="s">
        <v>61</v>
      </c>
      <c r="E3" s="47" t="s">
        <v>62</v>
      </c>
      <c r="F3" s="47" t="s">
        <v>63</v>
      </c>
    </row>
    <row r="4" ht="27.95" customHeight="1" spans="1:6">
      <c r="A4" s="48" t="s">
        <v>64</v>
      </c>
      <c r="B4" s="47" t="s">
        <v>65</v>
      </c>
      <c r="C4" s="47">
        <v>2050299</v>
      </c>
      <c r="D4" s="49" t="s">
        <v>66</v>
      </c>
      <c r="E4" s="48">
        <v>1477</v>
      </c>
      <c r="F4" s="50" t="s">
        <v>67</v>
      </c>
    </row>
    <row r="5" ht="27.95" customHeight="1" spans="1:6">
      <c r="A5" s="48"/>
      <c r="B5" s="47" t="s">
        <v>65</v>
      </c>
      <c r="C5" s="47">
        <v>2050299</v>
      </c>
      <c r="D5" s="49" t="s">
        <v>66</v>
      </c>
      <c r="E5" s="48">
        <v>37</v>
      </c>
      <c r="F5" s="51" t="s">
        <v>68</v>
      </c>
    </row>
    <row r="6" ht="27.95" customHeight="1" spans="1:6">
      <c r="A6" s="48"/>
      <c r="B6" s="47" t="s">
        <v>65</v>
      </c>
      <c r="C6" s="47">
        <v>2050299</v>
      </c>
      <c r="D6" s="49" t="s">
        <v>66</v>
      </c>
      <c r="E6" s="48">
        <v>85</v>
      </c>
      <c r="F6" s="51" t="s">
        <v>69</v>
      </c>
    </row>
    <row r="7" ht="27.95" customHeight="1" spans="1:6">
      <c r="A7" s="48"/>
      <c r="B7" s="47" t="s">
        <v>70</v>
      </c>
      <c r="C7" s="47"/>
      <c r="D7" s="47"/>
      <c r="E7" s="48">
        <f>SUM(E4:E6)</f>
        <v>1599</v>
      </c>
      <c r="F7" s="47"/>
    </row>
    <row r="8" ht="27.95" customHeight="1" spans="1:6">
      <c r="A8" s="48" t="s">
        <v>71</v>
      </c>
      <c r="B8" s="47" t="s">
        <v>72</v>
      </c>
      <c r="C8" s="52">
        <v>2040499</v>
      </c>
      <c r="D8" s="53" t="s">
        <v>73</v>
      </c>
      <c r="E8" s="48">
        <v>120</v>
      </c>
      <c r="F8" s="54" t="s">
        <v>74</v>
      </c>
    </row>
    <row r="9" ht="27.95" customHeight="1" spans="1:6">
      <c r="A9" s="48"/>
      <c r="B9" s="47" t="s">
        <v>75</v>
      </c>
      <c r="C9" s="52">
        <v>2040599</v>
      </c>
      <c r="D9" s="53" t="s">
        <v>76</v>
      </c>
      <c r="E9" s="48">
        <v>205</v>
      </c>
      <c r="F9" s="54" t="s">
        <v>74</v>
      </c>
    </row>
    <row r="10" ht="27.95" customHeight="1" spans="1:6">
      <c r="A10" s="48"/>
      <c r="B10" s="47" t="s">
        <v>77</v>
      </c>
      <c r="C10" s="52">
        <v>2040699</v>
      </c>
      <c r="D10" s="53" t="s">
        <v>78</v>
      </c>
      <c r="E10" s="48">
        <v>49</v>
      </c>
      <c r="F10" s="54" t="s">
        <v>74</v>
      </c>
    </row>
    <row r="11" ht="27.95" customHeight="1" spans="1:6">
      <c r="A11" s="48"/>
      <c r="B11" s="47" t="s">
        <v>70</v>
      </c>
      <c r="C11" s="47"/>
      <c r="D11" s="47"/>
      <c r="E11" s="48">
        <f>SUM(E8:E10)</f>
        <v>374</v>
      </c>
      <c r="F11" s="54"/>
    </row>
    <row r="12" ht="27.95" customHeight="1" spans="1:6">
      <c r="A12" s="48" t="s">
        <v>79</v>
      </c>
      <c r="B12" s="47" t="s">
        <v>80</v>
      </c>
      <c r="C12" s="47">
        <v>2100509</v>
      </c>
      <c r="D12" s="55" t="s">
        <v>81</v>
      </c>
      <c r="E12" s="48">
        <v>55</v>
      </c>
      <c r="F12" s="50" t="s">
        <v>82</v>
      </c>
    </row>
    <row r="13" ht="27.95" customHeight="1" spans="1:6">
      <c r="A13" s="48"/>
      <c r="B13" s="47" t="s">
        <v>83</v>
      </c>
      <c r="C13" s="47">
        <v>2100508</v>
      </c>
      <c r="D13" s="56" t="s">
        <v>84</v>
      </c>
      <c r="E13" s="48">
        <v>2975</v>
      </c>
      <c r="F13" s="51" t="s">
        <v>85</v>
      </c>
    </row>
    <row r="14" ht="27.95" customHeight="1" spans="1:6">
      <c r="A14" s="48"/>
      <c r="B14" s="47" t="s">
        <v>83</v>
      </c>
      <c r="C14" s="47">
        <v>2100506</v>
      </c>
      <c r="D14" s="57" t="s">
        <v>86</v>
      </c>
      <c r="E14" s="48">
        <v>7987</v>
      </c>
      <c r="F14" s="51" t="s">
        <v>87</v>
      </c>
    </row>
    <row r="15" ht="27.95" customHeight="1" spans="1:6">
      <c r="A15" s="48"/>
      <c r="B15" s="47" t="s">
        <v>70</v>
      </c>
      <c r="C15" s="47"/>
      <c r="D15" s="47"/>
      <c r="E15" s="48">
        <f>SUM(E12:E14)</f>
        <v>11017</v>
      </c>
      <c r="F15" s="47"/>
    </row>
    <row r="16" ht="27.95" customHeight="1" spans="1:6">
      <c r="A16" s="48" t="s">
        <v>88</v>
      </c>
      <c r="B16" s="47" t="s">
        <v>83</v>
      </c>
      <c r="C16" s="47">
        <v>2080301</v>
      </c>
      <c r="D16" s="58" t="s">
        <v>89</v>
      </c>
      <c r="E16" s="48">
        <v>12851</v>
      </c>
      <c r="F16" s="54" t="s">
        <v>90</v>
      </c>
    </row>
    <row r="17" ht="27.95" customHeight="1" spans="1:6">
      <c r="A17" s="48"/>
      <c r="B17" s="47" t="s">
        <v>83</v>
      </c>
      <c r="C17" s="47">
        <v>2080308</v>
      </c>
      <c r="D17" s="59" t="s">
        <v>91</v>
      </c>
      <c r="E17" s="48">
        <v>4629</v>
      </c>
      <c r="F17" s="54" t="s">
        <v>92</v>
      </c>
    </row>
    <row r="18" ht="27.95" customHeight="1" spans="1:6">
      <c r="A18" s="48"/>
      <c r="B18" s="47" t="s">
        <v>83</v>
      </c>
      <c r="C18" s="47">
        <v>2080308</v>
      </c>
      <c r="D18" s="59" t="s">
        <v>91</v>
      </c>
      <c r="E18" s="48">
        <v>229</v>
      </c>
      <c r="F18" s="50" t="s">
        <v>93</v>
      </c>
    </row>
    <row r="19" ht="27.95" customHeight="1" spans="1:6">
      <c r="A19" s="48"/>
      <c r="B19" s="47" t="s">
        <v>70</v>
      </c>
      <c r="C19" s="47"/>
      <c r="D19" s="47"/>
      <c r="E19" s="48">
        <f>SUM(E16:E18)</f>
        <v>17709</v>
      </c>
      <c r="F19" s="51"/>
    </row>
    <row r="20" ht="27.95" customHeight="1" spans="1:6">
      <c r="A20" s="48" t="s">
        <v>94</v>
      </c>
      <c r="B20" s="47" t="s">
        <v>95</v>
      </c>
      <c r="C20" s="47">
        <v>2130701</v>
      </c>
      <c r="D20" s="60" t="s">
        <v>96</v>
      </c>
      <c r="E20" s="48">
        <v>676</v>
      </c>
      <c r="F20" s="51" t="s">
        <v>97</v>
      </c>
    </row>
    <row r="21" ht="27.95" customHeight="1" spans="1:6">
      <c r="A21" s="48"/>
      <c r="B21" s="47" t="s">
        <v>95</v>
      </c>
      <c r="C21" s="47">
        <v>2130701</v>
      </c>
      <c r="D21" s="60" t="s">
        <v>96</v>
      </c>
      <c r="E21" s="48">
        <v>38</v>
      </c>
      <c r="F21" s="50" t="s">
        <v>97</v>
      </c>
    </row>
    <row r="22" ht="27.95" customHeight="1" spans="1:6">
      <c r="A22" s="48"/>
      <c r="B22" s="47" t="s">
        <v>70</v>
      </c>
      <c r="C22" s="47"/>
      <c r="D22" s="47"/>
      <c r="E22" s="48">
        <f>SUM(E20:E21)</f>
        <v>714</v>
      </c>
      <c r="F22" s="51"/>
    </row>
    <row r="23" ht="27.95" customHeight="1" spans="1:6">
      <c r="A23" s="48" t="s">
        <v>98</v>
      </c>
      <c r="B23" s="47" t="s">
        <v>99</v>
      </c>
      <c r="C23" s="47">
        <v>2081199</v>
      </c>
      <c r="D23" s="61" t="s">
        <v>100</v>
      </c>
      <c r="E23" s="48">
        <v>78</v>
      </c>
      <c r="F23" s="51" t="s">
        <v>101</v>
      </c>
    </row>
    <row r="24" ht="27.95" customHeight="1" spans="1:6">
      <c r="A24" s="48"/>
      <c r="B24" s="47" t="s">
        <v>70</v>
      </c>
      <c r="C24" s="47"/>
      <c r="D24" s="61"/>
      <c r="E24" s="48">
        <f>SUM(E23)</f>
        <v>78</v>
      </c>
      <c r="F24" s="62"/>
    </row>
    <row r="25" ht="27.95" customHeight="1" spans="1:6">
      <c r="A25" s="48"/>
      <c r="B25" s="47" t="s">
        <v>102</v>
      </c>
      <c r="C25" s="47"/>
      <c r="D25" s="47"/>
      <c r="E25" s="63">
        <f>E7+E11+E15+E19+E22+E24</f>
        <v>31491</v>
      </c>
      <c r="F25" s="54"/>
    </row>
    <row r="26" ht="27.95" customHeight="1" spans="1:6">
      <c r="A26" s="64" t="s">
        <v>103</v>
      </c>
      <c r="F26" s="65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21"/>
  <sheetViews>
    <sheetView showGridLines="0" showZeros="0" tabSelected="1" workbookViewId="0">
      <selection activeCell="A3" sqref="A3"/>
    </sheetView>
  </sheetViews>
  <sheetFormatPr defaultColWidth="6.875" defaultRowHeight="12.75" customHeight="1" outlineLevelCol="6"/>
  <cols>
    <col min="1" max="1" width="13.625" style="27" customWidth="1"/>
    <col min="2" max="2" width="5.875" style="27" customWidth="1"/>
    <col min="3" max="3" width="7.375" style="27" customWidth="1"/>
    <col min="4" max="4" width="26.75" style="27" customWidth="1"/>
    <col min="5" max="5" width="12.625" style="27" customWidth="1"/>
    <col min="6" max="6" width="12.5" style="27" customWidth="1"/>
    <col min="7" max="7" width="13.375" style="27" customWidth="1"/>
    <col min="8" max="16384" width="6.875" style="27"/>
  </cols>
  <sheetData>
    <row r="1" ht="30" customHeight="1" spans="1:7">
      <c r="A1" s="28"/>
      <c r="B1" s="29"/>
      <c r="C1" s="29"/>
      <c r="D1" s="29"/>
      <c r="E1" s="29"/>
      <c r="F1" s="29"/>
      <c r="G1" s="29"/>
    </row>
    <row r="2" ht="25.5" customHeight="1" spans="1:7">
      <c r="A2" s="30" t="s">
        <v>104</v>
      </c>
      <c r="B2" s="30"/>
      <c r="C2" s="30"/>
      <c r="D2" s="30"/>
      <c r="E2" s="30"/>
      <c r="F2" s="30"/>
      <c r="G2" s="30"/>
    </row>
    <row r="3" s="25" customFormat="1" ht="21" customHeight="1" spans="1:7">
      <c r="A3" s="31"/>
      <c r="B3" s="31"/>
      <c r="C3" s="31"/>
      <c r="D3" s="31"/>
      <c r="E3" s="31"/>
      <c r="F3" s="31"/>
      <c r="G3" s="32" t="s">
        <v>1</v>
      </c>
    </row>
    <row r="4" s="25" customFormat="1" ht="19.5" customHeight="1" spans="1:7">
      <c r="A4" s="33" t="s">
        <v>105</v>
      </c>
      <c r="B4" s="33" t="s">
        <v>106</v>
      </c>
      <c r="C4" s="33" t="s">
        <v>107</v>
      </c>
      <c r="D4" s="33" t="s">
        <v>108</v>
      </c>
      <c r="E4" s="34" t="s">
        <v>102</v>
      </c>
      <c r="F4" s="35" t="s">
        <v>109</v>
      </c>
      <c r="G4" s="35"/>
    </row>
    <row r="5" s="25" customFormat="1" ht="52.5" customHeight="1" spans="1:7">
      <c r="A5" s="33"/>
      <c r="B5" s="33"/>
      <c r="C5" s="33"/>
      <c r="D5" s="33"/>
      <c r="E5" s="36"/>
      <c r="F5" s="37" t="s">
        <v>110</v>
      </c>
      <c r="G5" s="37" t="s">
        <v>111</v>
      </c>
    </row>
    <row r="6" s="26" customFormat="1" ht="18.95" customHeight="1" spans="1:7">
      <c r="A6" s="38"/>
      <c r="B6" s="38"/>
      <c r="C6" s="38"/>
      <c r="D6" s="39" t="s">
        <v>102</v>
      </c>
      <c r="E6" s="40">
        <v>46554.64</v>
      </c>
      <c r="F6" s="41">
        <v>0</v>
      </c>
      <c r="G6" s="40">
        <v>46554.64</v>
      </c>
    </row>
    <row r="7" s="25" customFormat="1" ht="18.95" customHeight="1" spans="1:7">
      <c r="A7" s="38" t="s">
        <v>112</v>
      </c>
      <c r="B7" s="38"/>
      <c r="C7" s="38"/>
      <c r="D7" s="39" t="s">
        <v>113</v>
      </c>
      <c r="E7" s="40">
        <v>22664.64</v>
      </c>
      <c r="F7" s="42">
        <v>0</v>
      </c>
      <c r="G7" s="40">
        <v>22664.64</v>
      </c>
    </row>
    <row r="8" s="25" customFormat="1" ht="27" customHeight="1" spans="1:7">
      <c r="A8" s="38"/>
      <c r="B8" s="38" t="s">
        <v>114</v>
      </c>
      <c r="C8" s="38"/>
      <c r="D8" s="39" t="s">
        <v>115</v>
      </c>
      <c r="E8" s="40">
        <v>22237.59</v>
      </c>
      <c r="F8" s="42">
        <v>0</v>
      </c>
      <c r="G8" s="40">
        <v>22237.59</v>
      </c>
    </row>
    <row r="9" s="25" customFormat="1" ht="18.95" customHeight="1" spans="1:7">
      <c r="A9" s="38" t="s">
        <v>116</v>
      </c>
      <c r="B9" s="38" t="s">
        <v>117</v>
      </c>
      <c r="C9" s="38" t="s">
        <v>118</v>
      </c>
      <c r="D9" s="39" t="s">
        <v>119</v>
      </c>
      <c r="E9" s="40">
        <v>19419.06</v>
      </c>
      <c r="F9" s="42">
        <v>0</v>
      </c>
      <c r="G9" s="40">
        <v>19419.06</v>
      </c>
    </row>
    <row r="10" s="25" customFormat="1" ht="24" customHeight="1" spans="1:7">
      <c r="A10" s="38" t="s">
        <v>116</v>
      </c>
      <c r="B10" s="38" t="s">
        <v>117</v>
      </c>
      <c r="C10" s="38" t="s">
        <v>120</v>
      </c>
      <c r="D10" s="39" t="s">
        <v>121</v>
      </c>
      <c r="E10" s="40">
        <v>2818.53</v>
      </c>
      <c r="F10" s="42">
        <v>0</v>
      </c>
      <c r="G10" s="40">
        <v>2818.53</v>
      </c>
    </row>
    <row r="11" s="25" customFormat="1" ht="18.95" customHeight="1" spans="1:7">
      <c r="A11" s="38"/>
      <c r="B11" s="38" t="s">
        <v>122</v>
      </c>
      <c r="C11" s="38"/>
      <c r="D11" s="39" t="s">
        <v>123</v>
      </c>
      <c r="E11" s="40">
        <v>427.05</v>
      </c>
      <c r="F11" s="42">
        <v>0</v>
      </c>
      <c r="G11" s="40">
        <v>427.05</v>
      </c>
    </row>
    <row r="12" s="25" customFormat="1" ht="29.1" customHeight="1" spans="1:7">
      <c r="A12" s="38" t="s">
        <v>116</v>
      </c>
      <c r="B12" s="38" t="s">
        <v>124</v>
      </c>
      <c r="C12" s="38" t="s">
        <v>125</v>
      </c>
      <c r="D12" s="39" t="s">
        <v>126</v>
      </c>
      <c r="E12" s="40">
        <v>427.05</v>
      </c>
      <c r="F12" s="42">
        <v>0</v>
      </c>
      <c r="G12" s="40">
        <v>427.05</v>
      </c>
    </row>
    <row r="13" s="25" customFormat="1" ht="32.1" customHeight="1" spans="1:7">
      <c r="A13" s="38" t="s">
        <v>127</v>
      </c>
      <c r="B13" s="38"/>
      <c r="C13" s="38"/>
      <c r="D13" s="39" t="s">
        <v>128</v>
      </c>
      <c r="E13" s="40">
        <v>100</v>
      </c>
      <c r="F13" s="42">
        <v>0</v>
      </c>
      <c r="G13" s="40">
        <v>100</v>
      </c>
    </row>
    <row r="14" ht="18.95" customHeight="1" spans="1:7">
      <c r="A14" s="38"/>
      <c r="B14" s="38" t="s">
        <v>120</v>
      </c>
      <c r="C14" s="38"/>
      <c r="D14" s="39" t="s">
        <v>129</v>
      </c>
      <c r="E14" s="40">
        <v>100</v>
      </c>
      <c r="F14" s="42"/>
      <c r="G14" s="40">
        <v>100</v>
      </c>
    </row>
    <row r="15" ht="18.95" customHeight="1" spans="1:7">
      <c r="A15" s="38" t="s">
        <v>130</v>
      </c>
      <c r="B15" s="38" t="s">
        <v>131</v>
      </c>
      <c r="C15" s="38"/>
      <c r="D15" s="39" t="s">
        <v>132</v>
      </c>
      <c r="E15" s="40">
        <v>100</v>
      </c>
      <c r="F15" s="42"/>
      <c r="G15" s="40">
        <v>100</v>
      </c>
    </row>
    <row r="16" ht="18.95" customHeight="1" spans="1:7">
      <c r="A16" s="38" t="s">
        <v>133</v>
      </c>
      <c r="B16" s="38"/>
      <c r="C16" s="38"/>
      <c r="D16" s="39" t="s">
        <v>134</v>
      </c>
      <c r="E16" s="40">
        <v>21122</v>
      </c>
      <c r="F16" s="42"/>
      <c r="G16" s="40">
        <v>21122</v>
      </c>
    </row>
    <row r="17" ht="18.95" customHeight="1" spans="1:7">
      <c r="A17" s="38"/>
      <c r="B17" s="38" t="s">
        <v>114</v>
      </c>
      <c r="C17" s="38"/>
      <c r="D17" s="39" t="s">
        <v>135</v>
      </c>
      <c r="E17" s="40">
        <v>21122</v>
      </c>
      <c r="F17" s="42"/>
      <c r="G17" s="40">
        <v>21122</v>
      </c>
    </row>
    <row r="18" ht="18.95" customHeight="1" spans="1:7">
      <c r="A18" s="38" t="s">
        <v>136</v>
      </c>
      <c r="B18" s="38" t="s">
        <v>117</v>
      </c>
      <c r="C18" s="38" t="s">
        <v>137</v>
      </c>
      <c r="D18" s="39" t="s">
        <v>138</v>
      </c>
      <c r="E18" s="40">
        <v>21122</v>
      </c>
      <c r="F18" s="42"/>
      <c r="G18" s="40">
        <v>21122</v>
      </c>
    </row>
    <row r="19" ht="18.95" customHeight="1" spans="1:7">
      <c r="A19" s="38" t="s">
        <v>139</v>
      </c>
      <c r="B19" s="38"/>
      <c r="C19" s="38"/>
      <c r="D19" s="39" t="s">
        <v>140</v>
      </c>
      <c r="E19" s="40">
        <v>2668</v>
      </c>
      <c r="F19" s="42"/>
      <c r="G19" s="40">
        <v>2668</v>
      </c>
    </row>
    <row r="20" ht="18.95" customHeight="1" spans="1:7">
      <c r="A20" s="38"/>
      <c r="B20" s="38" t="s">
        <v>120</v>
      </c>
      <c r="C20" s="38"/>
      <c r="D20" s="39" t="s">
        <v>141</v>
      </c>
      <c r="E20" s="40">
        <v>2668</v>
      </c>
      <c r="F20" s="43"/>
      <c r="G20" s="40">
        <v>2668</v>
      </c>
    </row>
    <row r="21" ht="18.95" customHeight="1" spans="1:7">
      <c r="A21" s="38" t="s">
        <v>142</v>
      </c>
      <c r="B21" s="38" t="s">
        <v>131</v>
      </c>
      <c r="C21" s="38" t="s">
        <v>125</v>
      </c>
      <c r="D21" s="39" t="s">
        <v>143</v>
      </c>
      <c r="E21" s="40">
        <v>2668</v>
      </c>
      <c r="F21" s="43"/>
      <c r="G21" s="40">
        <v>2668</v>
      </c>
    </row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145</v>
      </c>
      <c r="B4" s="7" t="s">
        <v>62</v>
      </c>
      <c r="C4" s="7" t="s">
        <v>146</v>
      </c>
      <c r="D4" s="7"/>
      <c r="E4" s="7"/>
      <c r="F4" s="7"/>
      <c r="G4" s="7"/>
      <c r="H4" s="7"/>
      <c r="I4" s="7"/>
      <c r="J4" s="7"/>
      <c r="K4" s="7" t="s">
        <v>147</v>
      </c>
      <c r="L4" s="17" t="s">
        <v>148</v>
      </c>
    </row>
    <row r="5" s="2" customFormat="1" ht="21" customHeight="1" spans="1:12">
      <c r="A5" s="7"/>
      <c r="B5" s="7"/>
      <c r="C5" s="7" t="s">
        <v>149</v>
      </c>
      <c r="D5" s="7"/>
      <c r="E5" s="7" t="s">
        <v>150</v>
      </c>
      <c r="F5" s="7" t="s">
        <v>151</v>
      </c>
      <c r="G5" s="7" t="s">
        <v>152</v>
      </c>
      <c r="H5" s="7" t="s">
        <v>153</v>
      </c>
      <c r="I5" s="7" t="s">
        <v>154</v>
      </c>
      <c r="J5" s="7" t="s">
        <v>155</v>
      </c>
      <c r="K5" s="7"/>
      <c r="L5" s="17"/>
    </row>
    <row r="6" s="2" customFormat="1" ht="33" customHeight="1" spans="1:12">
      <c r="A6" s="7"/>
      <c r="B6" s="7"/>
      <c r="C6" s="8" t="s">
        <v>156</v>
      </c>
      <c r="D6" s="8" t="s">
        <v>157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160</v>
      </c>
    </row>
    <row r="9" ht="21.95" customHeight="1" spans="1:12">
      <c r="A9" s="11" t="s">
        <v>161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162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163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164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170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171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172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173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174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180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181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182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183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184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190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191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192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193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194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200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201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202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203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204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210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211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212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213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214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220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221</v>
      </c>
    </row>
    <row r="69" ht="18.75" customHeight="1" spans="1:12">
      <c r="A69" s="13" t="s">
        <v>222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223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224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230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231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232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233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234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240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241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242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243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244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250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251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252</v>
      </c>
    </row>
    <row r="99" ht="24.95" customHeight="1" spans="1:12">
      <c r="A99" s="13" t="s">
        <v>253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254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259</v>
      </c>
    </row>
    <row r="105" ht="18.75" customHeight="1" spans="1:12">
      <c r="A105" s="13" t="s">
        <v>260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259</v>
      </c>
    </row>
    <row r="106" ht="18.75" customHeight="1" spans="1:12">
      <c r="A106" s="13" t="s">
        <v>261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262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259</v>
      </c>
    </row>
    <row r="108" ht="18.75" customHeight="1" spans="1:12">
      <c r="A108" s="13" t="s">
        <v>263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259</v>
      </c>
    </row>
    <row r="109" ht="18.75" customHeight="1" spans="1:12">
      <c r="A109" s="13" t="s">
        <v>264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265</v>
      </c>
    </row>
    <row r="110" ht="18.75" customHeight="1" spans="1:12">
      <c r="A110" s="13" t="s">
        <v>266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259</v>
      </c>
    </row>
    <row r="111" ht="18.75" customHeight="1" spans="1:12">
      <c r="A111" s="13" t="s">
        <v>267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259</v>
      </c>
    </row>
    <row r="112" ht="26.1" customHeight="1" spans="1:12">
      <c r="A112" s="13" t="s">
        <v>268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269</v>
      </c>
    </row>
    <row r="113" ht="18.75" customHeight="1" spans="1:12">
      <c r="A113" s="13" t="s">
        <v>270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271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259</v>
      </c>
    </row>
    <row r="115" ht="18.75" customHeight="1" spans="1:12">
      <c r="A115" s="13" t="s">
        <v>272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259</v>
      </c>
    </row>
    <row r="116" ht="18.75" customHeight="1" spans="1:12">
      <c r="A116" s="13" t="s">
        <v>273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274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275</v>
      </c>
    </row>
    <row r="118" ht="18.75" customHeight="1" spans="1:12">
      <c r="A118" s="13" t="s">
        <v>276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277</v>
      </c>
    </row>
    <row r="119" ht="18.75" customHeight="1" spans="1:12">
      <c r="A119" s="13" t="s">
        <v>278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279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280</v>
      </c>
    </row>
    <row r="121" ht="18.75" customHeight="1" spans="1:12">
      <c r="A121" s="13" t="s">
        <v>281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259</v>
      </c>
    </row>
    <row r="122" ht="45" customHeight="1" spans="1:12">
      <c r="A122" s="13" t="s">
        <v>282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283</v>
      </c>
    </row>
    <row r="123" ht="18.75" customHeight="1" spans="1:12">
      <c r="A123" s="13" t="s">
        <v>284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285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286</v>
      </c>
    </row>
    <row r="125" ht="18.75" customHeight="1" spans="1:12">
      <c r="A125" s="13" t="s">
        <v>287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288</v>
      </c>
    </row>
    <row r="126" ht="18.75" customHeight="1" spans="1:12">
      <c r="A126" s="13" t="s">
        <v>289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290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政府性基金支出预算表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