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债务余额表" sheetId="23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<sst xmlns="http://schemas.openxmlformats.org/spreadsheetml/2006/main" count="393" uniqueCount="285">
  <si>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</si>
  <si>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</si>
  <si>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</si>
  <si>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</si>
  <si>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</si>
  <si>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</si>
  <si>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</si>
  <si>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</si>
  <si>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</si>
  <si>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</si>
  <si>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</si>
  <si>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</si>
  <si>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</si>
  <si>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</si>
  <si>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</si>
  <si>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</si>
  <si>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</si>
  <si>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</si>
  <si>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</si>
  <si>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</si>
  <si>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</si>
  <si>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</si>
  <si>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</si>
  <si>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</si>
  <si>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</si>
  <si>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</si>
  <si>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</si>
  <si>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</si>
  <si>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</si>
  <si>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</si>
  <si>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</si>
  <si>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</si>
  <si>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</si>
  <si>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</si>
  <si>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</si>
  <si>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</si>
  <si>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</si>
  <si>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</si>
  <si>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</si>
  <si>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</si>
  <si>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</si>
  <si>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</si>
  <si>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</si>
  <si>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</si>
  <si>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</si>
  <si>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</si>
  <si>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</si>
  <si>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</si>
  <si>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</si>
  <si>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</si>
  <si>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</si>
  <si>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</si>
  <si>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</si>
  <si>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</si>
  <si>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</si>
  <si>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</si>
  <si>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</si>
  <si>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</si>
  <si>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</si>
  <si>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</si>
  <si>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</si>
  <si>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</si>
  <si>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</si>
  <si>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</si>
  <si>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</si>
  <si>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</si>
  <si>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</si>
  <si>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</si>
  <si>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</si>
  <si>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</si>
  <si>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</si>
  <si>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</si>
  <si>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</si>
  <si>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</si>
  <si>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</si>
  <si>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</si>
  <si>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</si>
  <si>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</si>
  <si>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</si>
  <si>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</si>
  <si>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</si>
  <si>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</si>
  <si>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</si>
  <si>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</si>
  <si>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</si>
  <si>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</si>
  <si>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</si>
  <si>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</si>
  <si>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</si>
  <si>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</si>
  <si>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</si>
  <si>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</si>
  <si>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</si>
  <si>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</si>
  <si>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</si>
  <si>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</si>
  <si>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</si>
  <si>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</si>
  <si>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</si>
  <si>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</si>
  <si>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</si>
  <si>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</si>
  <si>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</si>
  <si>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</si>
  <si>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2020年末资阳区政府债务余额构成情况表</t>
  </si>
  <si>
    <t>单位：亿元</t>
  </si>
  <si>
    <t>2014年末清理甄别余额</t>
  </si>
  <si>
    <t>2020年初政府债务余额</t>
  </si>
  <si>
    <t>2020年末政府债务余额</t>
  </si>
  <si>
    <t>小 计</t>
  </si>
  <si>
    <t>一般债务</t>
  </si>
  <si>
    <t>专项债务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</si>
  <si>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</si>
  <si>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</si>
  <si>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</si>
  <si>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</si>
  <si>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</si>
  <si>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</si>
  <si>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</si>
  <si>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</si>
  <si>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</si>
  <si>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</si>
  <si>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</si>
  <si>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</si>
  <si>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</si>
  <si>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</si>
  <si>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</si>
  <si>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</si>
  <si>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</si>
  <si>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</si>
  <si>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</si>
  <si>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</si>
  <si>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</si>
  <si>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</si>
  <si>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>21.中小银行风险化解</t>
  </si>
  <si>
    <t>22.其他</t>
  </si>
  <si>
    <t>23.非资本性支出</t>
  </si>
  <si>
    <t>24.未支出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</si>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</sst>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);[Red]\(0\)"/>
    <numFmt numFmtId="177" formatCode="_ \¥* #,##0.00_ ;_ \¥* \-#,##0.00_ ;_ \¥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179" formatCode="#0.00"/>
  </numFmts>
  <fonts count="62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黑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19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41" fillId="24" borderId="20" applyNumberForma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/>
    <xf numFmtId="0" fontId="4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0" borderId="0"/>
    <xf numFmtId="0" fontId="23" fillId="40" borderId="0" applyNumberFormat="0" applyBorder="0" applyAlignment="0" applyProtection="0">
      <alignment vertical="center"/>
    </xf>
    <xf numFmtId="0" fontId="3" fillId="0" borderId="0"/>
    <xf numFmtId="0" fontId="23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53" fillId="4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0" borderId="16" applyNumberFormat="0" applyFon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0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0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0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1" borderId="0" applyNumberFormat="0" applyBorder="0" applyAlignment="0" applyProtection="0">
      <alignment vertical="center"/>
    </xf>
    <xf numFmtId="0" fontId="0" fillId="0" borderId="0"/>
    <xf numFmtId="0" fontId="3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34" fillId="52" borderId="0" applyNumberFormat="0" applyBorder="0" applyAlignment="0" applyProtection="0">
      <alignment vertical="center"/>
    </xf>
    <xf numFmtId="0" fontId="0" fillId="0" borderId="0"/>
    <xf numFmtId="0" fontId="3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2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5" borderId="27" applyNumberForma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55" borderId="26" applyNumberFormat="0" applyAlignment="0" applyProtection="0">
      <alignment vertical="center"/>
    </xf>
    <xf numFmtId="0" fontId="58" fillId="56" borderId="28" applyNumberFormat="0" applyAlignment="0" applyProtection="0">
      <alignment vertical="center"/>
    </xf>
    <xf numFmtId="0" fontId="58" fillId="56" borderId="28" applyNumberForma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55" borderId="27" applyNumberFormat="0" applyAlignment="0" applyProtection="0">
      <alignment vertical="center"/>
    </xf>
    <xf numFmtId="0" fontId="53" fillId="43" borderId="26" applyNumberFormat="0" applyAlignment="0" applyProtection="0">
      <alignment vertical="center"/>
    </xf>
    <xf numFmtId="0" fontId="1" fillId="0" borderId="0"/>
    <xf numFmtId="0" fontId="1" fillId="0" borderId="0"/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</cellStyleXfs>
  <cellXfs count="97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79" fontId="8" fillId="0" borderId="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79" fontId="8" fillId="0" borderId="9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right" vertical="center" wrapText="1"/>
    </xf>
    <xf numFmtId="179" fontId="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2" applyFont="1" applyFill="1" applyBorder="1" applyAlignment="1">
      <alignment horizontal="center" vertical="center" wrapText="1"/>
    </xf>
    <xf numFmtId="0" fontId="14" fillId="0" borderId="1" xfId="1798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3" borderId="1" xfId="1240" applyFont="1" applyFill="1" applyBorder="1" applyAlignment="1">
      <alignment horizontal="center" vertical="center" wrapText="1"/>
    </xf>
    <xf numFmtId="0" fontId="14" fillId="0" borderId="1" xfId="2725" applyFont="1" applyFill="1" applyBorder="1" applyAlignment="1">
      <alignment horizontal="center" vertical="center" wrapText="1"/>
    </xf>
    <xf numFmtId="0" fontId="14" fillId="0" borderId="1" xfId="373" applyFont="1" applyBorder="1" applyAlignment="1">
      <alignment horizontal="center" vertical="center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657" applyFont="1" applyFill="1" applyBorder="1" applyAlignment="1">
      <alignment horizontal="center" vertical="center" wrapText="1"/>
    </xf>
    <xf numFmtId="0" fontId="14" fillId="0" borderId="1" xfId="2662" applyFont="1" applyFill="1" applyBorder="1" applyAlignment="1">
      <alignment horizontal="center" vertical="center" wrapText="1"/>
    </xf>
    <xf numFmtId="0" fontId="14" fillId="0" borderId="1" xfId="18" applyFont="1" applyFill="1" applyBorder="1" applyAlignment="1">
      <alignment horizontal="center" vertical="center" wrapText="1"/>
    </xf>
    <xf numFmtId="0" fontId="14" fillId="0" borderId="1" xfId="2726" applyFont="1" applyFill="1" applyBorder="1" applyAlignment="1">
      <alignment horizontal="center" vertical="center" wrapText="1"/>
    </xf>
    <xf numFmtId="0" fontId="14" fillId="0" borderId="1" xfId="2579" applyFont="1" applyFill="1" applyBorder="1" applyAlignment="1">
      <alignment horizontal="center" vertical="center" wrapText="1"/>
    </xf>
    <xf numFmtId="0" fontId="14" fillId="0" borderId="1" xfId="257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13" xfId="2497" applyNumberFormat="1" applyFont="1" applyFill="1" applyBorder="1" applyAlignment="1"/>
    <xf numFmtId="57" fontId="2" fillId="0" borderId="13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3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8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8" fillId="0" borderId="1" xfId="3603" applyFont="1" applyFill="1" applyBorder="1" applyAlignment="1">
      <alignment horizontal="center"/>
    </xf>
    <xf numFmtId="178" fontId="18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8" fillId="0" borderId="1" xfId="2497" applyFont="1" applyFill="1" applyBorder="1" applyAlignment="1"/>
    <xf numFmtId="1" fontId="18" fillId="0" borderId="1" xfId="3603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8" fillId="0" borderId="1" xfId="3602" applyNumberFormat="1" applyFont="1" applyFill="1" applyBorder="1" applyAlignment="1">
      <alignment horizontal="center"/>
    </xf>
    <xf numFmtId="176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77000</v>
      </c>
      <c r="G5" s="73">
        <f t="shared" si="0"/>
        <v>42349.75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f>35070+660</f>
        <v>35730</v>
      </c>
      <c r="G7" s="78">
        <f>F7*0.375</f>
        <v>13398.75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4500</v>
      </c>
      <c r="G11" s="77">
        <f>F11*0.28</f>
        <v>1260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8000</v>
      </c>
      <c r="G12" s="77">
        <f t="shared" si="2"/>
        <v>5600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5500</v>
      </c>
      <c r="G14" s="75">
        <v>5500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5500</v>
      </c>
      <c r="G15" s="75">
        <v>5500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390</v>
      </c>
      <c r="G16" s="75">
        <v>390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3600</v>
      </c>
      <c r="G17" s="75">
        <v>3600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950</v>
      </c>
      <c r="G19" s="75">
        <v>950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3500</v>
      </c>
      <c r="G20" s="75">
        <v>3500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72">
        <f t="shared" si="6"/>
        <v>12000</v>
      </c>
      <c r="E21" s="72">
        <f t="shared" si="6"/>
        <v>12000</v>
      </c>
      <c r="F21" s="72">
        <f t="shared" si="6"/>
        <v>18000</v>
      </c>
      <c r="G21" s="72">
        <f t="shared" si="6"/>
        <v>18000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3500</v>
      </c>
      <c r="G24" s="77">
        <v>3500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8700</v>
      </c>
      <c r="G26" s="77">
        <v>8700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72">
        <f t="shared" si="7"/>
        <v>84800</v>
      </c>
      <c r="E28" s="73">
        <f t="shared" si="7"/>
        <v>48951</v>
      </c>
      <c r="F28" s="73">
        <f t="shared" si="7"/>
        <v>95000</v>
      </c>
      <c r="G28" s="73">
        <f t="shared" si="7"/>
        <v>60349.75</v>
      </c>
      <c r="H28" s="86"/>
    </row>
    <row r="29" s="63" customFormat="1" ht="17.25" customHeight="1" spans="1:8">
      <c r="A29" s="87" t="s">
        <v>34</v>
      </c>
      <c r="B29" s="70" t="s">
        <v>7</v>
      </c>
      <c r="C29" s="87" t="s">
        <v>35</v>
      </c>
      <c r="D29" s="70" t="s">
        <v>7</v>
      </c>
      <c r="E29" s="87" t="s">
        <v>35</v>
      </c>
      <c r="F29" s="70" t="s">
        <v>7</v>
      </c>
      <c r="G29" s="87" t="s">
        <v>35</v>
      </c>
      <c r="H29" s="96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72"/>
      <c r="E30" s="72">
        <f>SUM(E31:E34)</f>
        <v>27275</v>
      </c>
      <c r="F30" s="72"/>
      <c r="G30" s="72">
        <f>SUM(G31:G34)</f>
        <v>26115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35730</v>
      </c>
      <c r="G32" s="75">
        <f>F32*0.5</f>
        <v>17865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4500</v>
      </c>
      <c r="G34" s="84">
        <f t="shared" si="9"/>
        <v>2700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72"/>
      <c r="E35" s="73">
        <f>SUM(E36:E42)</f>
        <v>8574</v>
      </c>
      <c r="F35" s="73"/>
      <c r="G35" s="73">
        <f>SUM(G36:G42)</f>
        <v>8535.25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35730</v>
      </c>
      <c r="G36" s="75">
        <f>F36*0.125</f>
        <v>4466.25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4500</v>
      </c>
      <c r="G40" s="84">
        <f t="shared" si="13"/>
        <v>540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8000</v>
      </c>
      <c r="G42" s="75">
        <f t="shared" si="14"/>
        <v>2400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73">
        <f t="shared" si="15"/>
        <v>84800</v>
      </c>
      <c r="E43" s="73"/>
      <c r="F43" s="73">
        <f t="shared" si="15"/>
        <v>95000</v>
      </c>
      <c r="G43" s="7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44500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34500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v>16000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81000</v>
      </c>
      <c r="G5" s="73">
        <f t="shared" si="0"/>
        <v>41022.25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v>45070</v>
      </c>
      <c r="G7" s="78">
        <f>F7*0.375</f>
        <v>16901.25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4000</v>
      </c>
      <c r="G11" s="77">
        <f>F11*0.28</f>
        <v>1120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7500</v>
      </c>
      <c r="G12" s="77">
        <f t="shared" si="2"/>
        <v>5250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4500</v>
      </c>
      <c r="G14" s="75">
        <v>4500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4000</v>
      </c>
      <c r="G15" s="75">
        <v>4000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300</v>
      </c>
      <c r="G16" s="75">
        <v>300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2900</v>
      </c>
      <c r="G17" s="75">
        <v>2900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900</v>
      </c>
      <c r="G19" s="75">
        <v>900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2500</v>
      </c>
      <c r="G20" s="75">
        <v>2500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82">
        <f t="shared" si="6"/>
        <v>12000</v>
      </c>
      <c r="E21" s="82">
        <f t="shared" si="6"/>
        <v>12000</v>
      </c>
      <c r="F21" s="82">
        <f t="shared" si="6"/>
        <v>14000</v>
      </c>
      <c r="G21" s="82">
        <f t="shared" si="6"/>
        <v>14000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2200</v>
      </c>
      <c r="G24" s="77">
        <v>2200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6000</v>
      </c>
      <c r="G26" s="77">
        <v>6000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82">
        <f t="shared" si="7"/>
        <v>84800</v>
      </c>
      <c r="E28" s="85">
        <f t="shared" si="7"/>
        <v>48951</v>
      </c>
      <c r="F28" s="85">
        <f t="shared" si="7"/>
        <v>95000</v>
      </c>
      <c r="G28" s="85">
        <f t="shared" si="7"/>
        <v>55022.25</v>
      </c>
      <c r="H28" s="86"/>
    </row>
    <row r="29" s="63" customFormat="1" ht="17.25" customHeight="1" spans="1:8">
      <c r="A29" s="87" t="s">
        <v>34</v>
      </c>
      <c r="B29" s="88" t="s">
        <v>7</v>
      </c>
      <c r="C29" s="87" t="s">
        <v>35</v>
      </c>
      <c r="D29" s="89" t="s">
        <v>55</v>
      </c>
      <c r="E29" s="90" t="s">
        <v>56</v>
      </c>
      <c r="F29" s="89" t="s">
        <v>55</v>
      </c>
      <c r="G29" s="90" t="s">
        <v>56</v>
      </c>
      <c r="H29" s="91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82"/>
      <c r="E30" s="82">
        <f>SUM(E31:E34)</f>
        <v>27275</v>
      </c>
      <c r="F30" s="82"/>
      <c r="G30" s="82">
        <f>SUM(G31:G34)</f>
        <v>30485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45070</v>
      </c>
      <c r="G32" s="75">
        <f>F32*0.5</f>
        <v>22535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4000</v>
      </c>
      <c r="G34" s="84">
        <f t="shared" si="9"/>
        <v>2400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82"/>
      <c r="E35" s="85">
        <f>SUM(E36:E42)</f>
        <v>8574</v>
      </c>
      <c r="F35" s="85"/>
      <c r="G35" s="85">
        <f>SUM(G36:G42)</f>
        <v>9492.75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45070</v>
      </c>
      <c r="G36" s="75">
        <f>F36*0.125</f>
        <v>5633.75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4000</v>
      </c>
      <c r="G40" s="84">
        <f t="shared" si="13"/>
        <v>480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7500</v>
      </c>
      <c r="G42" s="75">
        <f t="shared" si="14"/>
        <v>2250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85">
        <f t="shared" si="15"/>
        <v>84800</v>
      </c>
      <c r="E43" s="85"/>
      <c r="F43" s="85">
        <f t="shared" si="15"/>
        <v>95000</v>
      </c>
      <c r="G43" s="8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53840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29160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f>F21-F22</f>
        <v>12000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1" customWidth="1"/>
    <col min="2" max="3" width="15.625" style="42" customWidth="1"/>
    <col min="4" max="4" width="18.25" style="42" customWidth="1"/>
    <col min="5" max="5" width="9" style="41"/>
    <col min="6" max="6" width="23.375" style="42" customWidth="1"/>
    <col min="7" max="16384" width="9" style="41"/>
  </cols>
  <sheetData>
    <row r="1" ht="27.95" customHeight="1" spans="1:6">
      <c r="A1" s="43" t="s">
        <v>57</v>
      </c>
      <c r="B1" s="43"/>
      <c r="C1" s="43"/>
      <c r="D1" s="43"/>
      <c r="E1" s="43"/>
      <c r="F1" s="43"/>
    </row>
    <row r="2" ht="27.95" customHeight="1"/>
    <row r="3" ht="27.95" customHeight="1" spans="1:6">
      <c r="A3" s="44" t="s">
        <v>58</v>
      </c>
      <c r="B3" s="44" t="s">
        <v>59</v>
      </c>
      <c r="C3" s="44" t="s">
        <v>60</v>
      </c>
      <c r="D3" s="44" t="s">
        <v>61</v>
      </c>
      <c r="E3" s="44" t="s">
        <v>62</v>
      </c>
      <c r="F3" s="44" t="s">
        <v>63</v>
      </c>
    </row>
    <row r="4" ht="27.95" customHeight="1" spans="1:6">
      <c r="A4" s="45" t="s">
        <v>64</v>
      </c>
      <c r="B4" s="44" t="s">
        <v>65</v>
      </c>
      <c r="C4" s="44">
        <v>2050299</v>
      </c>
      <c r="D4" s="46" t="s">
        <v>66</v>
      </c>
      <c r="E4" s="45">
        <v>1477</v>
      </c>
      <c r="F4" s="47" t="s">
        <v>67</v>
      </c>
    </row>
    <row r="5" ht="27.95" customHeight="1" spans="1:6">
      <c r="A5" s="45"/>
      <c r="B5" s="44" t="s">
        <v>65</v>
      </c>
      <c r="C5" s="44">
        <v>2050299</v>
      </c>
      <c r="D5" s="46" t="s">
        <v>66</v>
      </c>
      <c r="E5" s="45">
        <v>37</v>
      </c>
      <c r="F5" s="48" t="s">
        <v>68</v>
      </c>
    </row>
    <row r="6" ht="27.95" customHeight="1" spans="1:6">
      <c r="A6" s="45"/>
      <c r="B6" s="44" t="s">
        <v>65</v>
      </c>
      <c r="C6" s="44">
        <v>2050299</v>
      </c>
      <c r="D6" s="46" t="s">
        <v>66</v>
      </c>
      <c r="E6" s="45">
        <v>85</v>
      </c>
      <c r="F6" s="48" t="s">
        <v>69</v>
      </c>
    </row>
    <row r="7" ht="27.95" customHeight="1" spans="1:6">
      <c r="A7" s="45"/>
      <c r="B7" s="44" t="s">
        <v>70</v>
      </c>
      <c r="C7" s="44"/>
      <c r="D7" s="44"/>
      <c r="E7" s="45">
        <f>SUM(E4:E6)</f>
        <v>1599</v>
      </c>
      <c r="F7" s="44"/>
    </row>
    <row r="8" ht="27.95" customHeight="1" spans="1:6">
      <c r="A8" s="45" t="s">
        <v>71</v>
      </c>
      <c r="B8" s="44" t="s">
        <v>72</v>
      </c>
      <c r="C8" s="49">
        <v>2040499</v>
      </c>
      <c r="D8" s="50" t="s">
        <v>73</v>
      </c>
      <c r="E8" s="45">
        <v>120</v>
      </c>
      <c r="F8" s="51" t="s">
        <v>74</v>
      </c>
    </row>
    <row r="9" ht="27.95" customHeight="1" spans="1:6">
      <c r="A9" s="45"/>
      <c r="B9" s="44" t="s">
        <v>75</v>
      </c>
      <c r="C9" s="49">
        <v>2040599</v>
      </c>
      <c r="D9" s="50" t="s">
        <v>76</v>
      </c>
      <c r="E9" s="45">
        <v>205</v>
      </c>
      <c r="F9" s="51" t="s">
        <v>74</v>
      </c>
    </row>
    <row r="10" ht="27.95" customHeight="1" spans="1:6">
      <c r="A10" s="45"/>
      <c r="B10" s="44" t="s">
        <v>77</v>
      </c>
      <c r="C10" s="49">
        <v>2040699</v>
      </c>
      <c r="D10" s="50" t="s">
        <v>78</v>
      </c>
      <c r="E10" s="45">
        <v>49</v>
      </c>
      <c r="F10" s="51" t="s">
        <v>74</v>
      </c>
    </row>
    <row r="11" ht="27.95" customHeight="1" spans="1:6">
      <c r="A11" s="45"/>
      <c r="B11" s="44" t="s">
        <v>70</v>
      </c>
      <c r="C11" s="44"/>
      <c r="D11" s="44"/>
      <c r="E11" s="45">
        <f>SUM(E8:E10)</f>
        <v>374</v>
      </c>
      <c r="F11" s="51"/>
    </row>
    <row r="12" ht="27.95" customHeight="1" spans="1:6">
      <c r="A12" s="45" t="s">
        <v>79</v>
      </c>
      <c r="B12" s="44" t="s">
        <v>80</v>
      </c>
      <c r="C12" s="44">
        <v>2100509</v>
      </c>
      <c r="D12" s="52" t="s">
        <v>81</v>
      </c>
      <c r="E12" s="45">
        <v>55</v>
      </c>
      <c r="F12" s="47" t="s">
        <v>82</v>
      </c>
    </row>
    <row r="13" ht="27.95" customHeight="1" spans="1:6">
      <c r="A13" s="45"/>
      <c r="B13" s="44" t="s">
        <v>83</v>
      </c>
      <c r="C13" s="44">
        <v>2100508</v>
      </c>
      <c r="D13" s="53" t="s">
        <v>84</v>
      </c>
      <c r="E13" s="45">
        <v>2975</v>
      </c>
      <c r="F13" s="48" t="s">
        <v>85</v>
      </c>
    </row>
    <row r="14" ht="27.95" customHeight="1" spans="1:6">
      <c r="A14" s="45"/>
      <c r="B14" s="44" t="s">
        <v>83</v>
      </c>
      <c r="C14" s="44">
        <v>2100506</v>
      </c>
      <c r="D14" s="54" t="s">
        <v>86</v>
      </c>
      <c r="E14" s="45">
        <v>7987</v>
      </c>
      <c r="F14" s="48" t="s">
        <v>87</v>
      </c>
    </row>
    <row r="15" ht="27.95" customHeight="1" spans="1:6">
      <c r="A15" s="45"/>
      <c r="B15" s="44" t="s">
        <v>70</v>
      </c>
      <c r="C15" s="44"/>
      <c r="D15" s="44"/>
      <c r="E15" s="45">
        <f>SUM(E12:E14)</f>
        <v>11017</v>
      </c>
      <c r="F15" s="44"/>
    </row>
    <row r="16" ht="27.95" customHeight="1" spans="1:6">
      <c r="A16" s="45" t="s">
        <v>88</v>
      </c>
      <c r="B16" s="44" t="s">
        <v>83</v>
      </c>
      <c r="C16" s="44">
        <v>2080301</v>
      </c>
      <c r="D16" s="55" t="s">
        <v>89</v>
      </c>
      <c r="E16" s="45">
        <v>12851</v>
      </c>
      <c r="F16" s="51" t="s">
        <v>90</v>
      </c>
    </row>
    <row r="17" ht="27.95" customHeight="1" spans="1:6">
      <c r="A17" s="45"/>
      <c r="B17" s="44" t="s">
        <v>83</v>
      </c>
      <c r="C17" s="44">
        <v>2080308</v>
      </c>
      <c r="D17" s="56" t="s">
        <v>91</v>
      </c>
      <c r="E17" s="45">
        <v>4629</v>
      </c>
      <c r="F17" s="51" t="s">
        <v>92</v>
      </c>
    </row>
    <row r="18" ht="27.95" customHeight="1" spans="1:6">
      <c r="A18" s="45"/>
      <c r="B18" s="44" t="s">
        <v>83</v>
      </c>
      <c r="C18" s="44">
        <v>2080308</v>
      </c>
      <c r="D18" s="56" t="s">
        <v>91</v>
      </c>
      <c r="E18" s="45">
        <v>229</v>
      </c>
      <c r="F18" s="47" t="s">
        <v>93</v>
      </c>
    </row>
    <row r="19" ht="27.95" customHeight="1" spans="1:6">
      <c r="A19" s="45"/>
      <c r="B19" s="44" t="s">
        <v>70</v>
      </c>
      <c r="C19" s="44"/>
      <c r="D19" s="44"/>
      <c r="E19" s="45">
        <f>SUM(E16:E18)</f>
        <v>17709</v>
      </c>
      <c r="F19" s="48"/>
    </row>
    <row r="20" ht="27.95" customHeight="1" spans="1:6">
      <c r="A20" s="45" t="s">
        <v>94</v>
      </c>
      <c r="B20" s="44" t="s">
        <v>95</v>
      </c>
      <c r="C20" s="44">
        <v>2130701</v>
      </c>
      <c r="D20" s="57" t="s">
        <v>96</v>
      </c>
      <c r="E20" s="45">
        <v>676</v>
      </c>
      <c r="F20" s="48" t="s">
        <v>97</v>
      </c>
    </row>
    <row r="21" ht="27.95" customHeight="1" spans="1:6">
      <c r="A21" s="45"/>
      <c r="B21" s="44" t="s">
        <v>95</v>
      </c>
      <c r="C21" s="44">
        <v>2130701</v>
      </c>
      <c r="D21" s="57" t="s">
        <v>96</v>
      </c>
      <c r="E21" s="45">
        <v>38</v>
      </c>
      <c r="F21" s="47" t="s">
        <v>97</v>
      </c>
    </row>
    <row r="22" ht="27.95" customHeight="1" spans="1:6">
      <c r="A22" s="45"/>
      <c r="B22" s="44" t="s">
        <v>70</v>
      </c>
      <c r="C22" s="44"/>
      <c r="D22" s="44"/>
      <c r="E22" s="45">
        <f>SUM(E20:E21)</f>
        <v>714</v>
      </c>
      <c r="F22" s="48"/>
    </row>
    <row r="23" ht="27.95" customHeight="1" spans="1:6">
      <c r="A23" s="45" t="s">
        <v>98</v>
      </c>
      <c r="B23" s="44" t="s">
        <v>99</v>
      </c>
      <c r="C23" s="44">
        <v>2081199</v>
      </c>
      <c r="D23" s="58" t="s">
        <v>100</v>
      </c>
      <c r="E23" s="45">
        <v>78</v>
      </c>
      <c r="F23" s="48" t="s">
        <v>101</v>
      </c>
    </row>
    <row r="24" ht="27.95" customHeight="1" spans="1:6">
      <c r="A24" s="45"/>
      <c r="B24" s="44" t="s">
        <v>70</v>
      </c>
      <c r="C24" s="44"/>
      <c r="D24" s="58"/>
      <c r="E24" s="45">
        <f>SUM(E23)</f>
        <v>78</v>
      </c>
      <c r="F24" s="59"/>
    </row>
    <row r="25" ht="27.95" customHeight="1" spans="1:6">
      <c r="A25" s="45"/>
      <c r="B25" s="44" t="s">
        <v>102</v>
      </c>
      <c r="C25" s="44"/>
      <c r="D25" s="44"/>
      <c r="E25" s="60">
        <f>E7+E11+E15+E19+E22+E24</f>
        <v>31491</v>
      </c>
      <c r="F25" s="51"/>
    </row>
    <row r="26" ht="27.95" customHeight="1" spans="1:6">
      <c r="A26" s="61" t="s">
        <v>103</v>
      </c>
      <c r="F26" s="62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2"/>
  <sheetViews>
    <sheetView tabSelected="1" workbookViewId="0">
      <selection activeCell="I14" sqref="I14"/>
    </sheetView>
  </sheetViews>
  <sheetFormatPr defaultColWidth="10" defaultRowHeight="13.5"/>
  <cols>
    <col min="1" max="1" width="1.375" style="25" customWidth="1"/>
    <col min="2" max="2" width="24.125" style="25" customWidth="1"/>
    <col min="3" max="11" width="10.25" style="25" customWidth="1"/>
    <col min="12" max="13" width="9.75" style="25" customWidth="1"/>
    <col min="14" max="16384" width="10" style="25"/>
  </cols>
  <sheetData>
    <row r="1" s="25" customFormat="1" ht="14.25" customHeight="1" spans="1:2">
      <c r="A1" s="26"/>
      <c r="B1" s="27"/>
    </row>
    <row r="2" s="25" customFormat="1" ht="31.35" customHeight="1" spans="2:11">
      <c r="B2" s="28" t="s">
        <v>104</v>
      </c>
      <c r="C2" s="28"/>
      <c r="D2" s="28"/>
      <c r="E2" s="28"/>
      <c r="F2" s="28"/>
      <c r="G2" s="28"/>
      <c r="H2" s="28"/>
      <c r="I2" s="28"/>
      <c r="J2" s="28"/>
      <c r="K2" s="28"/>
    </row>
    <row r="3" s="25" customFormat="1" ht="14.25" customHeight="1" spans="2:11">
      <c r="B3" s="29"/>
      <c r="C3" s="29"/>
      <c r="D3" s="29"/>
      <c r="E3" s="29"/>
      <c r="F3" s="29"/>
      <c r="G3" s="29"/>
      <c r="H3" s="29"/>
      <c r="I3" s="29"/>
      <c r="J3" s="36" t="s">
        <v>105</v>
      </c>
      <c r="K3" s="36"/>
    </row>
    <row r="4" s="25" customFormat="1" ht="28.5" customHeight="1" spans="2:11">
      <c r="B4" s="30" t="s">
        <v>58</v>
      </c>
      <c r="C4" s="31" t="s">
        <v>106</v>
      </c>
      <c r="D4" s="31"/>
      <c r="E4" s="31"/>
      <c r="F4" s="31" t="s">
        <v>107</v>
      </c>
      <c r="G4" s="31"/>
      <c r="H4" s="31"/>
      <c r="I4" s="37" t="s">
        <v>108</v>
      </c>
      <c r="J4" s="37"/>
      <c r="K4" s="37"/>
    </row>
    <row r="5" s="25" customFormat="1" ht="28.5" customHeight="1" spans="2:11">
      <c r="B5" s="30"/>
      <c r="C5" s="31" t="s">
        <v>109</v>
      </c>
      <c r="D5" s="31" t="s">
        <v>110</v>
      </c>
      <c r="E5" s="31" t="s">
        <v>111</v>
      </c>
      <c r="F5" s="31" t="s">
        <v>109</v>
      </c>
      <c r="G5" s="31" t="s">
        <v>110</v>
      </c>
      <c r="H5" s="31" t="s">
        <v>111</v>
      </c>
      <c r="I5" s="31" t="s">
        <v>109</v>
      </c>
      <c r="J5" s="31" t="s">
        <v>110</v>
      </c>
      <c r="K5" s="38" t="s">
        <v>111</v>
      </c>
    </row>
    <row r="6" s="25" customFormat="1" ht="28.5" customHeight="1" spans="2:11">
      <c r="B6" s="32" t="s">
        <v>102</v>
      </c>
      <c r="C6" s="33">
        <v>12.77</v>
      </c>
      <c r="D6" s="33">
        <v>12.11</v>
      </c>
      <c r="E6" s="33">
        <v>0.66</v>
      </c>
      <c r="F6" s="33">
        <v>23.01</v>
      </c>
      <c r="G6" s="33">
        <v>19.78</v>
      </c>
      <c r="H6" s="33">
        <v>3.23</v>
      </c>
      <c r="I6" s="33">
        <v>27.74</v>
      </c>
      <c r="J6" s="33">
        <v>20.39</v>
      </c>
      <c r="K6" s="39">
        <v>7.35</v>
      </c>
    </row>
    <row r="7" s="25" customFormat="1" ht="28.5" customHeight="1" spans="2:11">
      <c r="B7" s="34" t="s">
        <v>112</v>
      </c>
      <c r="C7" s="35">
        <v>0</v>
      </c>
      <c r="D7" s="35">
        <v>0</v>
      </c>
      <c r="E7" s="35">
        <v>0</v>
      </c>
      <c r="F7" s="35">
        <v>0.32</v>
      </c>
      <c r="G7" s="35">
        <v>0</v>
      </c>
      <c r="H7" s="35">
        <v>0.32</v>
      </c>
      <c r="I7" s="35">
        <v>1.62</v>
      </c>
      <c r="J7" s="40">
        <v>0</v>
      </c>
      <c r="K7" s="40">
        <v>1.62</v>
      </c>
    </row>
    <row r="8" s="25" customFormat="1" ht="28.5" customHeight="1" spans="2:11">
      <c r="B8" s="34" t="s">
        <v>113</v>
      </c>
      <c r="C8" s="35">
        <v>2</v>
      </c>
      <c r="D8" s="35">
        <v>2</v>
      </c>
      <c r="E8" s="35">
        <v>0</v>
      </c>
      <c r="F8" s="35">
        <v>2.18</v>
      </c>
      <c r="G8" s="35">
        <v>2.18</v>
      </c>
      <c r="H8" s="35">
        <v>0</v>
      </c>
      <c r="I8" s="35">
        <v>2.18</v>
      </c>
      <c r="J8" s="40">
        <v>2.18</v>
      </c>
      <c r="K8" s="40">
        <v>0</v>
      </c>
    </row>
    <row r="9" s="25" customFormat="1" ht="28.5" customHeight="1" spans="2:11">
      <c r="B9" s="34" t="s">
        <v>114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40">
        <v>0</v>
      </c>
      <c r="K9" s="40">
        <v>0</v>
      </c>
    </row>
    <row r="10" s="25" customFormat="1" ht="28.5" customHeight="1" spans="2:11">
      <c r="B10" s="34" t="s">
        <v>115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40">
        <v>0</v>
      </c>
      <c r="K10" s="40">
        <v>0</v>
      </c>
    </row>
    <row r="11" s="25" customFormat="1" ht="28.5" customHeight="1" spans="2:11">
      <c r="B11" s="34" t="s">
        <v>116</v>
      </c>
      <c r="C11" s="35">
        <v>1</v>
      </c>
      <c r="D11" s="35">
        <v>0.99</v>
      </c>
      <c r="E11" s="35">
        <v>0.02</v>
      </c>
      <c r="F11" s="35">
        <v>2.72</v>
      </c>
      <c r="G11" s="35">
        <v>2.25</v>
      </c>
      <c r="H11" s="35">
        <v>0.47</v>
      </c>
      <c r="I11" s="35">
        <v>3.39</v>
      </c>
      <c r="J11" s="40">
        <v>2.42</v>
      </c>
      <c r="K11" s="40">
        <v>0.97</v>
      </c>
    </row>
    <row r="12" s="25" customFormat="1" ht="28.5" customHeight="1" spans="2:11">
      <c r="B12" s="34" t="s">
        <v>117</v>
      </c>
      <c r="C12" s="35">
        <v>0</v>
      </c>
      <c r="D12" s="35">
        <v>0</v>
      </c>
      <c r="E12" s="35">
        <v>0</v>
      </c>
      <c r="F12" s="35">
        <v>1.23</v>
      </c>
      <c r="G12" s="35">
        <v>0</v>
      </c>
      <c r="H12" s="35">
        <v>1.23</v>
      </c>
      <c r="I12" s="35">
        <v>1.23</v>
      </c>
      <c r="J12" s="40">
        <v>0</v>
      </c>
      <c r="K12" s="40">
        <v>1.23</v>
      </c>
    </row>
    <row r="13" s="25" customFormat="1" ht="28.5" customHeight="1" spans="2:11">
      <c r="B13" s="34" t="s">
        <v>118</v>
      </c>
      <c r="C13" s="35">
        <v>4.86</v>
      </c>
      <c r="D13" s="35">
        <v>4.86</v>
      </c>
      <c r="E13" s="35">
        <v>0</v>
      </c>
      <c r="F13" s="35">
        <v>7.5</v>
      </c>
      <c r="G13" s="35">
        <v>6.29</v>
      </c>
      <c r="H13" s="35">
        <v>1.21</v>
      </c>
      <c r="I13" s="35">
        <v>7.87</v>
      </c>
      <c r="J13" s="40">
        <v>6.29</v>
      </c>
      <c r="K13" s="40">
        <v>1.58</v>
      </c>
    </row>
    <row r="14" s="25" customFormat="1" ht="28.5" customHeight="1" spans="2:11">
      <c r="B14" s="34" t="s">
        <v>119</v>
      </c>
      <c r="C14" s="35">
        <v>4.86</v>
      </c>
      <c r="D14" s="35">
        <v>4.86</v>
      </c>
      <c r="E14" s="35">
        <v>0</v>
      </c>
      <c r="F14" s="35">
        <v>7.5</v>
      </c>
      <c r="G14" s="35">
        <v>6.29</v>
      </c>
      <c r="H14" s="35">
        <v>1.21</v>
      </c>
      <c r="I14" s="35">
        <v>7.5</v>
      </c>
      <c r="J14" s="40">
        <v>6.29</v>
      </c>
      <c r="K14" s="40">
        <v>1.21</v>
      </c>
    </row>
    <row r="15" s="25" customFormat="1" ht="28.5" customHeight="1" spans="2:11">
      <c r="B15" s="34" t="s">
        <v>120</v>
      </c>
      <c r="C15" s="35">
        <v>0</v>
      </c>
      <c r="D15" s="35">
        <v>0</v>
      </c>
      <c r="E15" s="35">
        <v>0</v>
      </c>
      <c r="F15" s="35">
        <v>0.06</v>
      </c>
      <c r="G15" s="35">
        <v>0.06</v>
      </c>
      <c r="H15" s="35">
        <v>0</v>
      </c>
      <c r="I15" s="35">
        <v>0.73</v>
      </c>
      <c r="J15" s="40">
        <v>0.06</v>
      </c>
      <c r="K15" s="40">
        <v>0.67</v>
      </c>
    </row>
    <row r="16" s="25" customFormat="1" ht="28.5" customHeight="1" spans="2:11">
      <c r="B16" s="34" t="s">
        <v>121</v>
      </c>
      <c r="C16" s="35">
        <v>0.01</v>
      </c>
      <c r="D16" s="35">
        <v>0.01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40">
        <v>0</v>
      </c>
      <c r="K16" s="40">
        <v>0</v>
      </c>
    </row>
    <row r="17" s="25" customFormat="1" ht="28.5" customHeight="1" spans="2:11">
      <c r="B17" s="34" t="s">
        <v>122</v>
      </c>
      <c r="C17" s="35">
        <v>0</v>
      </c>
      <c r="D17" s="35">
        <v>0</v>
      </c>
      <c r="E17" s="35">
        <v>0</v>
      </c>
      <c r="F17" s="35">
        <v>0.33</v>
      </c>
      <c r="G17" s="35">
        <v>0.33</v>
      </c>
      <c r="H17" s="35">
        <v>0</v>
      </c>
      <c r="I17" s="35">
        <v>0.77</v>
      </c>
      <c r="J17" s="40">
        <v>0.77</v>
      </c>
      <c r="K17" s="40">
        <v>0</v>
      </c>
    </row>
    <row r="18" s="25" customFormat="1" ht="28.5" customHeight="1" spans="2:11">
      <c r="B18" s="34" t="s">
        <v>123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40">
        <v>0</v>
      </c>
      <c r="K18" s="40">
        <v>0</v>
      </c>
    </row>
    <row r="19" s="25" customFormat="1" ht="28.5" customHeight="1" spans="2:11">
      <c r="B19" s="34" t="s">
        <v>124</v>
      </c>
      <c r="C19" s="35">
        <v>0.05</v>
      </c>
      <c r="D19" s="35">
        <v>0.05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40">
        <v>0</v>
      </c>
      <c r="K19" s="40">
        <v>0</v>
      </c>
    </row>
    <row r="20" s="25" customFormat="1" ht="28.5" customHeight="1" spans="2:11">
      <c r="B20" s="34" t="s">
        <v>125</v>
      </c>
      <c r="C20" s="35">
        <v>0.24</v>
      </c>
      <c r="D20" s="35">
        <v>0.24</v>
      </c>
      <c r="E20" s="35">
        <v>0</v>
      </c>
      <c r="F20" s="35">
        <v>0.24</v>
      </c>
      <c r="G20" s="35">
        <v>0.24</v>
      </c>
      <c r="H20" s="35">
        <v>0</v>
      </c>
      <c r="I20" s="35">
        <v>1.12</v>
      </c>
      <c r="J20" s="40">
        <v>0.24</v>
      </c>
      <c r="K20" s="40">
        <v>0.88</v>
      </c>
    </row>
    <row r="21" s="25" customFormat="1" ht="28.5" customHeight="1" spans="2:11">
      <c r="B21" s="34" t="s">
        <v>126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40">
        <v>0</v>
      </c>
      <c r="K21" s="40">
        <v>0</v>
      </c>
    </row>
    <row r="22" s="25" customFormat="1" ht="28.5" customHeight="1" spans="2:11">
      <c r="B22" s="34" t="s">
        <v>127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40">
        <v>0</v>
      </c>
      <c r="K22" s="40">
        <v>0</v>
      </c>
    </row>
    <row r="23" s="25" customFormat="1" ht="28.5" customHeight="1" spans="2:11">
      <c r="B23" s="34" t="s">
        <v>128</v>
      </c>
      <c r="C23" s="35">
        <v>0</v>
      </c>
      <c r="D23" s="35">
        <v>0</v>
      </c>
      <c r="E23" s="35">
        <v>0</v>
      </c>
      <c r="F23" s="35">
        <v>1.44</v>
      </c>
      <c r="G23" s="35">
        <v>1.44</v>
      </c>
      <c r="H23" s="35">
        <v>0</v>
      </c>
      <c r="I23" s="35">
        <v>1.44</v>
      </c>
      <c r="J23" s="40">
        <v>1.44</v>
      </c>
      <c r="K23" s="40">
        <v>0</v>
      </c>
    </row>
    <row r="24" s="25" customFormat="1" ht="28.5" customHeight="1" spans="2:11">
      <c r="B24" s="34" t="s">
        <v>129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0.4</v>
      </c>
      <c r="J24" s="40">
        <v>0</v>
      </c>
      <c r="K24" s="40">
        <v>0.4</v>
      </c>
    </row>
    <row r="25" s="25" customFormat="1" ht="28.5" customHeight="1" spans="2:11">
      <c r="B25" s="34" t="s">
        <v>130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40">
        <v>0</v>
      </c>
      <c r="K25" s="40">
        <v>0</v>
      </c>
    </row>
    <row r="26" s="25" customFormat="1" ht="28.5" customHeight="1" spans="2:11">
      <c r="B26" s="34" t="s">
        <v>131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40">
        <v>0</v>
      </c>
      <c r="K26" s="40">
        <v>0</v>
      </c>
    </row>
    <row r="27" s="25" customFormat="1" ht="28.5" customHeight="1" spans="2:11">
      <c r="B27" s="34" t="s">
        <v>132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40">
        <v>0</v>
      </c>
      <c r="K27" s="40">
        <v>0</v>
      </c>
    </row>
    <row r="28" s="25" customFormat="1" ht="28.5" customHeight="1" spans="2:11">
      <c r="B28" s="34" t="s">
        <v>133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40">
        <v>0</v>
      </c>
      <c r="K28" s="40">
        <v>0</v>
      </c>
    </row>
    <row r="29" s="25" customFormat="1" ht="28.5" customHeight="1" spans="2:11">
      <c r="B29" s="34" t="s">
        <v>134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40">
        <v>0</v>
      </c>
      <c r="K29" s="40">
        <v>0</v>
      </c>
    </row>
    <row r="30" s="25" customFormat="1" ht="28.5" customHeight="1" spans="2:11">
      <c r="B30" s="34" t="s">
        <v>135</v>
      </c>
      <c r="C30" s="35">
        <v>0.04</v>
      </c>
      <c r="D30" s="35">
        <v>0.04</v>
      </c>
      <c r="E30" s="35">
        <v>0.01</v>
      </c>
      <c r="F30" s="35">
        <v>0.01</v>
      </c>
      <c r="G30" s="35">
        <v>0.01</v>
      </c>
      <c r="H30" s="35">
        <v>0</v>
      </c>
      <c r="I30" s="35">
        <v>0.01</v>
      </c>
      <c r="J30" s="40">
        <v>0.01</v>
      </c>
      <c r="K30" s="40">
        <v>0</v>
      </c>
    </row>
    <row r="31" s="25" customFormat="1" ht="28.5" customHeight="1" spans="2:11">
      <c r="B31" s="34" t="s">
        <v>136</v>
      </c>
      <c r="C31" s="35">
        <v>4.56</v>
      </c>
      <c r="D31" s="35">
        <v>3.92</v>
      </c>
      <c r="E31" s="35">
        <v>0.64</v>
      </c>
      <c r="F31" s="35">
        <v>6.98</v>
      </c>
      <c r="G31" s="35">
        <v>6.98</v>
      </c>
      <c r="H31" s="35">
        <v>0</v>
      </c>
      <c r="I31" s="35">
        <v>6.98</v>
      </c>
      <c r="J31" s="40">
        <v>6.98</v>
      </c>
      <c r="K31" s="40">
        <v>0</v>
      </c>
    </row>
    <row r="32" s="25" customFormat="1" ht="28.5" customHeight="1" spans="2:11">
      <c r="B32" s="34" t="s">
        <v>137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40">
        <v>0</v>
      </c>
      <c r="K32" s="40">
        <v>0</v>
      </c>
    </row>
  </sheetData>
  <mergeCells count="6">
    <mergeCell ref="B2:K2"/>
    <mergeCell ref="J3:K3"/>
    <mergeCell ref="C4:E4"/>
    <mergeCell ref="F4:H4"/>
    <mergeCell ref="I4:K4"/>
    <mergeCell ref="B4:B5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139</v>
      </c>
      <c r="B4" s="7" t="s">
        <v>62</v>
      </c>
      <c r="C4" s="7" t="s">
        <v>140</v>
      </c>
      <c r="D4" s="7"/>
      <c r="E4" s="7"/>
      <c r="F4" s="7"/>
      <c r="G4" s="7"/>
      <c r="H4" s="7"/>
      <c r="I4" s="7"/>
      <c r="J4" s="7"/>
      <c r="K4" s="7" t="s">
        <v>141</v>
      </c>
      <c r="L4" s="17" t="s">
        <v>142</v>
      </c>
    </row>
    <row r="5" s="2" customFormat="1" ht="21" customHeight="1" spans="1:12">
      <c r="A5" s="7"/>
      <c r="B5" s="7"/>
      <c r="C5" s="7" t="s">
        <v>143</v>
      </c>
      <c r="D5" s="7"/>
      <c r="E5" s="7" t="s">
        <v>144</v>
      </c>
      <c r="F5" s="7" t="s">
        <v>145</v>
      </c>
      <c r="G5" s="7" t="s">
        <v>146</v>
      </c>
      <c r="H5" s="7" t="s">
        <v>147</v>
      </c>
      <c r="I5" s="7" t="s">
        <v>148</v>
      </c>
      <c r="J5" s="7" t="s">
        <v>149</v>
      </c>
      <c r="K5" s="7"/>
      <c r="L5" s="17"/>
    </row>
    <row r="6" s="2" customFormat="1" ht="33" customHeight="1" spans="1:12">
      <c r="A6" s="7"/>
      <c r="B6" s="7"/>
      <c r="C6" s="8" t="s">
        <v>150</v>
      </c>
      <c r="D6" s="8" t="s">
        <v>151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152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153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154</v>
      </c>
    </row>
    <row r="9" ht="21.95" customHeight="1" spans="1:12">
      <c r="A9" s="11" t="s">
        <v>155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156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157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158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159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160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161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162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163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164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165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166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167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168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169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170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171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172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173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174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175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176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177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178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179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180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181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182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183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184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185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186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187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188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189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190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191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192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193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194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195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196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197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198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199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200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201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202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203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204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205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206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207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208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209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210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211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212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213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214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215</v>
      </c>
    </row>
    <row r="69" ht="18.75" customHeight="1" spans="1:12">
      <c r="A69" s="13" t="s">
        <v>216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217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218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219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220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221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222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223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224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225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226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227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228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229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230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231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232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233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234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235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236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237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238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239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240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241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242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243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244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245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246</v>
      </c>
    </row>
    <row r="99" ht="24.95" customHeight="1" spans="1:12">
      <c r="A99" s="13" t="s">
        <v>247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248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249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250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251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252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253</v>
      </c>
    </row>
    <row r="105" ht="18.75" customHeight="1" spans="1:12">
      <c r="A105" s="13" t="s">
        <v>254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253</v>
      </c>
    </row>
    <row r="106" ht="18.75" customHeight="1" spans="1:12">
      <c r="A106" s="13" t="s">
        <v>255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256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253</v>
      </c>
    </row>
    <row r="108" ht="18.75" customHeight="1" spans="1:12">
      <c r="A108" s="13" t="s">
        <v>257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253</v>
      </c>
    </row>
    <row r="109" ht="18.75" customHeight="1" spans="1:12">
      <c r="A109" s="13" t="s">
        <v>258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259</v>
      </c>
    </row>
    <row r="110" ht="18.75" customHeight="1" spans="1:12">
      <c r="A110" s="13" t="s">
        <v>260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253</v>
      </c>
    </row>
    <row r="111" ht="18.75" customHeight="1" spans="1:12">
      <c r="A111" s="13" t="s">
        <v>261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253</v>
      </c>
    </row>
    <row r="112" ht="26.1" customHeight="1" spans="1:12">
      <c r="A112" s="13" t="s">
        <v>262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263</v>
      </c>
    </row>
    <row r="113" ht="18.75" customHeight="1" spans="1:12">
      <c r="A113" s="13" t="s">
        <v>264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265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253</v>
      </c>
    </row>
    <row r="115" ht="18.75" customHeight="1" spans="1:12">
      <c r="A115" s="13" t="s">
        <v>266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253</v>
      </c>
    </row>
    <row r="116" ht="18.75" customHeight="1" spans="1:12">
      <c r="A116" s="13" t="s">
        <v>267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268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269</v>
      </c>
    </row>
    <row r="118" ht="18.75" customHeight="1" spans="1:12">
      <c r="A118" s="13" t="s">
        <v>270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271</v>
      </c>
    </row>
    <row r="119" ht="18.75" customHeight="1" spans="1:12">
      <c r="A119" s="13" t="s">
        <v>272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273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274</v>
      </c>
    </row>
    <row r="121" ht="18.75" customHeight="1" spans="1:12">
      <c r="A121" s="13" t="s">
        <v>275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253</v>
      </c>
    </row>
    <row r="122" ht="45" customHeight="1" spans="1:12">
      <c r="A122" s="13" t="s">
        <v>276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277</v>
      </c>
    </row>
    <row r="123" ht="18.75" customHeight="1" spans="1:12">
      <c r="A123" s="13" t="s">
        <v>278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279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280</v>
      </c>
    </row>
    <row r="125" ht="18.75" customHeight="1" spans="1:12">
      <c r="A125" s="13" t="s">
        <v>281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282</v>
      </c>
    </row>
    <row r="126" ht="18.75" customHeight="1" spans="1:12">
      <c r="A126" s="13" t="s">
        <v>283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284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政府债务余额表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2021-01-14T09:25:18Z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